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0" sheetId="1" r:id="rId1"/>
  </sheets>
  <definedNames>
    <definedName name="Excel_BuiltIn_Print_Titles" localSheetId="0">'2020'!$6:$7</definedName>
    <definedName name="_xlnm.Print_Titles" localSheetId="0">'2020'!$6:$7</definedName>
  </definedNames>
  <calcPr fullCalcOnLoad="1"/>
</workbook>
</file>

<file path=xl/sharedStrings.xml><?xml version="1.0" encoding="utf-8"?>
<sst xmlns="http://schemas.openxmlformats.org/spreadsheetml/2006/main" count="299" uniqueCount="117">
  <si>
    <t xml:space="preserve"> классификации расходов бюджетов</t>
  </si>
  <si>
    <t>(руб.)</t>
  </si>
  <si>
    <t>Наименование</t>
  </si>
  <si>
    <t>Вед.</t>
  </si>
  <si>
    <t>Раздел, подраз-дел</t>
  </si>
  <si>
    <t>Ц.ст.</t>
  </si>
  <si>
    <t>Расх.</t>
  </si>
  <si>
    <t>КОСГУ</t>
  </si>
  <si>
    <t>ДопКласс</t>
  </si>
  <si>
    <t xml:space="preserve">Бюджетные ассигнования в соответствии с решением о бюджете </t>
  </si>
  <si>
    <t>Бюджетные ассигнования в соответствии с уточненной бюджетной росписью расходов</t>
  </si>
  <si>
    <t>Финансирование</t>
  </si>
  <si>
    <t>Исполнено</t>
  </si>
  <si>
    <t>Остаток</t>
  </si>
  <si>
    <t>Остаток росписи/плана</t>
  </si>
  <si>
    <t>Общегосударственные вопросы</t>
  </si>
  <si>
    <t>000</t>
  </si>
  <si>
    <t>0100</t>
  </si>
  <si>
    <t>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</si>
  <si>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</si>
  <si>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</si>
  <si>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</si>
  <si>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</si>
  <si>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</si>
  <si>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</si>
  <si>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</si>
  <si>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</si>
  <si>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</si>
  <si>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</si>
  <si>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</si>
  <si>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</si>
  <si>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</si>
  <si>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</si>
  <si>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</si>
  <si>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</si>
  <si>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</si>
  <si>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</si>
  <si>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</si>
  <si>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</si>
  <si>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</si>
  <si>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</si>
  <si>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</si>
  <si>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</si>
  <si>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</si>
  <si>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</si>
  <si>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</si>
  <si>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</si>
  <si>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</si>
  <si>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</si>
  <si>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</si>
  <si>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</si>
  <si>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</si>
  <si>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</si>
  <si>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</si>
  <si>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</si>
  <si>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</si>
  <si>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</si>
  <si>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</si>
  <si>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</si>
  <si>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</si>
  <si>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</si>
  <si>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</si>
  <si>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</si>
  <si>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</si>
  <si>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</si>
  <si>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</si>
  <si>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</si>
  <si>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</si>
  <si>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</si>
  <si>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</si>
  <si>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</si>
  <si>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</si>
  <si>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</si>
  <si>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</si>
  <si>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</si>
  <si>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</si>
  <si>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</si>
  <si>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</si>
  <si>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</si>
  <si>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</si>
  <si>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</si>
  <si>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</si>
  <si>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</si>
  <si>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</si>
  <si>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</si>
  <si>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</si>
  <si>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</si>
  <si>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</si>
  <si>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</si>
  <si>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</si>
  <si>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</si>
  <si>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</si>
  <si>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</si>
  <si>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</si>
  <si>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</si>
  <si>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</si>
  <si>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</si>
  <si>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Спорт высших достижений</t>
  </si>
  <si>
    <t>1103</t>
  </si>
  <si>
    <t>Другие вопросы в области физической культуры и спорта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</si>
  <si>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</si>
  <si>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</si>
  <si>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</si>
  <si>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</si>
  <si>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</si>
  <si>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</si>
  <si>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</si>
  <si>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</si>
  <si>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</si>
  <si>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</si>
  <si>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</si>
  <si>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</si>
  <si>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</si>
  <si>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</si>
  <si>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ВСЕГО РАСХОДОВ:</t>
  </si>
  <si>
    <t xml:space="preserve">Исполнение расходов бюджета города за 2020 год по разделам и подразделам </t>
  </si>
  <si>
    <t>Приложение   № 3  к  решению Обнинского городского Собрания  "Об  утверждении  отчета  об  исполнении  бюджета  города  Обнинска  за  2020 год" 
от 25.05.2021 № 02-14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</si>
</sst>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2" fillId="0" borderId="1">
      <alignment horizontal="center" vertical="center" wrapText="1"/>
      <protection/>
    </xf>
    <xf numFmtId="1" fontId="2" fillId="0" borderId="1">
      <alignment horizontal="left" vertical="top" wrapText="1" indent="2"/>
      <protection/>
    </xf>
    <xf numFmtId="0" fontId="2" fillId="0" borderId="0">
      <alignment/>
      <protection/>
    </xf>
    <xf numFmtId="0" fontId="2" fillId="0" borderId="1">
      <alignment horizontal="center" vertical="center" wrapText="1"/>
      <protection/>
    </xf>
    <xf numFmtId="1" fontId="2" fillId="0" borderId="1">
      <alignment horizontal="center" vertical="top" shrinkToFi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20" borderId="0">
      <alignment shrinkToFi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3" fillId="0" borderId="1">
      <alignment horizontal="left"/>
      <protection/>
    </xf>
    <xf numFmtId="0" fontId="2" fillId="0" borderId="1">
      <alignment horizontal="center" vertical="center" wrapText="1"/>
      <protection/>
    </xf>
    <xf numFmtId="4" fontId="2" fillId="0" borderId="1">
      <alignment horizontal="right" vertical="top" shrinkToFit="1"/>
      <protection/>
    </xf>
    <xf numFmtId="4" fontId="3" fillId="21" borderId="1">
      <alignment horizontal="right" vertical="top" shrinkToFit="1"/>
      <protection/>
    </xf>
    <xf numFmtId="0" fontId="2" fillId="0" borderId="0">
      <alignment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0">
      <alignment horizontal="left" wrapText="1"/>
      <protection/>
    </xf>
    <xf numFmtId="10" fontId="2" fillId="0" borderId="1">
      <alignment horizontal="right" vertical="top" shrinkToFit="1"/>
      <protection/>
    </xf>
    <xf numFmtId="10" fontId="3" fillId="21" borderId="1">
      <alignment horizontal="right" vertical="top" shrinkToFit="1"/>
      <protection/>
    </xf>
    <xf numFmtId="0" fontId="4" fillId="0" borderId="0">
      <alignment horizontal="center" wrapText="1"/>
      <protection/>
    </xf>
    <xf numFmtId="0" fontId="4" fillId="0" borderId="0">
      <alignment horizontal="center"/>
      <protection/>
    </xf>
    <xf numFmtId="0" fontId="2" fillId="0" borderId="0">
      <alignment horizontal="right"/>
      <protection/>
    </xf>
    <xf numFmtId="0" fontId="2" fillId="0" borderId="0">
      <alignment vertical="top"/>
      <protection/>
    </xf>
    <xf numFmtId="0" fontId="3" fillId="0" borderId="1">
      <alignment vertical="top" wrapText="1"/>
      <protection/>
    </xf>
    <xf numFmtId="0" fontId="2" fillId="20" borderId="0">
      <alignment horizontal="center"/>
      <protection/>
    </xf>
    <xf numFmtId="0" fontId="2" fillId="20" borderId="0">
      <alignment horizontal="left"/>
      <protection/>
    </xf>
    <xf numFmtId="4" fontId="3" fillId="22" borderId="1">
      <alignment horizontal="right" vertical="top" shrinkToFit="1"/>
      <protection/>
    </xf>
    <xf numFmtId="10" fontId="3" fillId="22" borderId="1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30" borderId="3" applyNumberFormat="0" applyAlignment="0" applyProtection="0"/>
    <xf numFmtId="0" fontId="32" fillId="3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1" fillId="0" borderId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5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59" applyNumberFormat="1" applyFont="1" applyBorder="1" applyProtection="1">
      <alignment wrapText="1"/>
      <protection/>
    </xf>
    <xf numFmtId="0" fontId="5" fillId="0" borderId="0" xfId="59" applyFont="1">
      <alignment wrapText="1"/>
      <protection/>
    </xf>
    <xf numFmtId="0" fontId="2" fillId="0" borderId="0" xfId="41" applyNumberFormat="1" applyProtection="1">
      <alignment/>
      <protection/>
    </xf>
    <xf numFmtId="0" fontId="4" fillId="0" borderId="0" xfId="74" applyNumberFormat="1" applyProtection="1">
      <alignment horizontal="center" wrapText="1"/>
      <protection/>
    </xf>
    <xf numFmtId="0" fontId="4" fillId="0" borderId="0" xfId="75" applyNumberFormat="1" applyProtection="1">
      <alignment horizontal="center"/>
      <protection/>
    </xf>
    <xf numFmtId="0" fontId="8" fillId="0" borderId="1" xfId="70" applyNumberFormat="1" applyFont="1" applyProtection="1">
      <alignment horizontal="center" vertical="center" wrapText="1"/>
      <protection/>
    </xf>
    <xf numFmtId="0" fontId="8" fillId="0" borderId="0" xfId="41" applyNumberFormat="1" applyFo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5" fillId="0" borderId="1" xfId="70" applyNumberFormat="1" applyFont="1" applyProtection="1">
      <alignment horizontal="center" vertical="center" wrapText="1"/>
      <protection/>
    </xf>
    <xf numFmtId="0" fontId="2" fillId="0" borderId="1" xfId="70" applyNumberFormat="1" applyProtection="1">
      <alignment horizontal="center" vertical="center" wrapText="1"/>
      <protection/>
    </xf>
    <xf numFmtId="0" fontId="8" fillId="0" borderId="1" xfId="78" applyNumberFormat="1" applyFont="1" applyAlignment="1" applyProtection="1">
      <alignment wrapText="1"/>
      <protection/>
    </xf>
    <xf numFmtId="1" fontId="8" fillId="0" borderId="1" xfId="43" applyNumberFormat="1" applyFont="1" applyAlignment="1" applyProtection="1">
      <alignment horizontal="center" shrinkToFit="1"/>
      <protection/>
    </xf>
    <xf numFmtId="4" fontId="8" fillId="0" borderId="1" xfId="81" applyNumberFormat="1" applyFont="1" applyFill="1" applyAlignment="1" applyProtection="1">
      <alignment horizontal="right" shrinkToFit="1"/>
      <protection/>
    </xf>
    <xf numFmtId="4" fontId="3" fillId="22" borderId="1" xfId="81" applyNumberFormat="1" applyProtection="1">
      <alignment horizontal="right" vertical="top" shrinkToFit="1"/>
      <protection/>
    </xf>
    <xf numFmtId="10" fontId="3" fillId="22" borderId="1" xfId="82" applyNumberFormat="1" applyProtection="1">
      <alignment horizontal="right" vertical="top" shrinkToFit="1"/>
      <protection/>
    </xf>
    <xf numFmtId="0" fontId="5" fillId="0" borderId="1" xfId="78" applyNumberFormat="1" applyFont="1" applyAlignment="1" applyProtection="1">
      <alignment wrapText="1"/>
      <protection/>
    </xf>
    <xf numFmtId="1" fontId="5" fillId="0" borderId="1" xfId="43" applyNumberFormat="1" applyFont="1" applyAlignment="1" applyProtection="1">
      <alignment horizontal="center" shrinkToFit="1"/>
      <protection/>
    </xf>
    <xf numFmtId="4" fontId="5" fillId="0" borderId="1" xfId="81" applyNumberFormat="1" applyFont="1" applyFill="1" applyAlignment="1" applyProtection="1">
      <alignment horizontal="right" shrinkToFit="1"/>
      <protection/>
    </xf>
    <xf numFmtId="49" fontId="5" fillId="0" borderId="1" xfId="43" applyNumberFormat="1" applyFont="1" applyAlignment="1" applyProtection="1">
      <alignment horizontal="center" shrinkToFit="1"/>
      <protection/>
    </xf>
    <xf numFmtId="4" fontId="8" fillId="0" borderId="1" xfId="58" applyNumberFormat="1" applyFont="1" applyFill="1" applyAlignment="1" applyProtection="1">
      <alignment horizontal="right" shrinkToFit="1"/>
      <protection/>
    </xf>
    <xf numFmtId="4" fontId="8" fillId="21" borderId="1" xfId="58" applyNumberFormat="1" applyFont="1" applyProtection="1">
      <alignment horizontal="right" vertical="top" shrinkToFit="1"/>
      <protection/>
    </xf>
    <xf numFmtId="10" fontId="8" fillId="21" borderId="1" xfId="73" applyNumberFormat="1" applyFont="1" applyProtection="1">
      <alignment horizontal="right" vertical="top" shrinkToFit="1"/>
      <protection/>
    </xf>
    <xf numFmtId="0" fontId="5" fillId="0" borderId="0" xfId="41" applyNumberFormat="1" applyFo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2" fillId="0" borderId="0" xfId="41" applyNumberFormat="1" applyFont="1" applyProtection="1">
      <alignment/>
      <protection/>
    </xf>
    <xf numFmtId="0" fontId="2" fillId="0" borderId="0" xfId="71" applyNumberFormat="1" applyProtection="1">
      <alignment horizontal="left" wrapText="1"/>
      <protection/>
    </xf>
    <xf numFmtId="0" fontId="8" fillId="0" borderId="1" xfId="70" applyNumberFormat="1" applyFont="1" applyBorder="1" applyProtection="1">
      <alignment horizontal="center" vertical="center" wrapText="1"/>
      <protection/>
    </xf>
    <xf numFmtId="0" fontId="8" fillId="0" borderId="1" xfId="55" applyNumberFormat="1" applyFont="1" applyBorder="1" applyAlignment="1" applyProtection="1">
      <alignment horizontal="left"/>
      <protection/>
    </xf>
    <xf numFmtId="0" fontId="2" fillId="0" borderId="0" xfId="71" applyNumberFormat="1" applyFont="1" applyBorder="1" applyProtection="1">
      <alignment horizontal="left" wrapText="1"/>
      <protection/>
    </xf>
    <xf numFmtId="0" fontId="8" fillId="0" borderId="1" xfId="70" applyNumberFormat="1" applyFont="1" applyFill="1" applyBorder="1" applyProtection="1">
      <alignment horizontal="center" vertical="center" wrapText="1"/>
      <protection/>
    </xf>
    <xf numFmtId="0" fontId="8" fillId="0" borderId="1" xfId="65" applyNumberFormat="1" applyFont="1" applyBorder="1" applyProtection="1">
      <alignment horizontal="center" vertical="center" wrapText="1"/>
      <protection/>
    </xf>
    <xf numFmtId="0" fontId="8" fillId="0" borderId="1" xfId="66" applyNumberFormat="1" applyFont="1" applyBorder="1" applyProtection="1">
      <alignment horizontal="center" vertical="center" wrapText="1"/>
      <protection/>
    </xf>
    <xf numFmtId="0" fontId="8" fillId="0" borderId="1" xfId="67" applyNumberFormat="1" applyFont="1" applyBorder="1" applyProtection="1">
      <alignment horizontal="center" vertical="center" wrapText="1"/>
      <protection/>
    </xf>
    <xf numFmtId="0" fontId="8" fillId="0" borderId="1" xfId="68" applyNumberFormat="1" applyFont="1" applyBorder="1" applyProtection="1">
      <alignment horizontal="center" vertical="center" wrapText="1"/>
      <protection/>
    </xf>
    <xf numFmtId="0" fontId="8" fillId="0" borderId="1" xfId="69" applyNumberFormat="1" applyFont="1" applyBorder="1" applyProtection="1">
      <alignment horizontal="center" vertical="center" wrapText="1"/>
      <protection/>
    </xf>
    <xf numFmtId="0" fontId="8" fillId="0" borderId="1" xfId="56" applyNumberFormat="1" applyFont="1" applyFill="1" applyBorder="1" applyProtection="1">
      <alignment horizontal="center" vertical="center" wrapText="1"/>
      <protection/>
    </xf>
    <xf numFmtId="0" fontId="8" fillId="0" borderId="1" xfId="60" applyNumberFormat="1" applyFont="1" applyBorder="1" applyProtection="1">
      <alignment horizontal="center" vertical="center" wrapText="1"/>
      <protection/>
    </xf>
    <xf numFmtId="0" fontId="8" fillId="0" borderId="1" xfId="61" applyNumberFormat="1" applyFont="1" applyBorder="1" applyProtection="1">
      <alignment horizontal="center" vertical="center" wrapText="1"/>
      <protection/>
    </xf>
    <xf numFmtId="0" fontId="8" fillId="0" borderId="1" xfId="62" applyNumberFormat="1" applyFont="1" applyBorder="1" applyProtection="1">
      <alignment horizontal="center" vertical="center" wrapText="1"/>
      <protection/>
    </xf>
    <xf numFmtId="0" fontId="8" fillId="0" borderId="1" xfId="63" applyNumberFormat="1" applyFont="1" applyBorder="1" applyProtection="1">
      <alignment horizontal="center" vertical="center" wrapText="1"/>
      <protection/>
    </xf>
    <xf numFmtId="0" fontId="8" fillId="0" borderId="1" xfId="64" applyNumberFormat="1" applyFont="1" applyBorder="1" applyProtection="1">
      <alignment horizontal="center" vertical="center" wrapText="1"/>
      <protection/>
    </xf>
    <xf numFmtId="0" fontId="8" fillId="0" borderId="1" xfId="48" applyNumberFormat="1" applyFont="1" applyBorder="1" applyProtection="1">
      <alignment horizontal="center" vertical="center" wrapText="1"/>
      <protection/>
    </xf>
    <xf numFmtId="0" fontId="8" fillId="0" borderId="1" xfId="49" applyNumberFormat="1" applyFont="1" applyBorder="1" applyProtection="1">
      <alignment horizontal="center" vertical="center" wrapText="1"/>
      <protection/>
    </xf>
    <xf numFmtId="0" fontId="8" fillId="0" borderId="1" xfId="51" applyNumberFormat="1" applyFont="1" applyBorder="1" applyProtection="1">
      <alignment horizontal="center" vertical="center" wrapText="1"/>
      <protection/>
    </xf>
    <xf numFmtId="0" fontId="8" fillId="0" borderId="1" xfId="52" applyNumberFormat="1" applyFont="1" applyBorder="1" applyProtection="1">
      <alignment horizontal="center" vertical="center" wrapText="1"/>
      <protection/>
    </xf>
    <xf numFmtId="0" fontId="8" fillId="0" borderId="1" xfId="53" applyNumberFormat="1" applyFont="1" applyBorder="1" applyProtection="1">
      <alignment horizontal="center" vertical="center" wrapText="1"/>
      <protection/>
    </xf>
    <xf numFmtId="0" fontId="8" fillId="0" borderId="1" xfId="54" applyNumberFormat="1" applyFont="1" applyBorder="1" applyProtection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7" fillId="0" borderId="0" xfId="74" applyNumberFormat="1" applyFont="1" applyBorder="1" applyAlignment="1" applyProtection="1">
      <alignment horizontal="center" wrapText="1"/>
      <protection/>
    </xf>
    <xf numFmtId="0" fontId="7" fillId="0" borderId="0" xfId="74" applyNumberFormat="1" applyFont="1" applyBorder="1" applyAlignment="1" applyProtection="1">
      <alignment horizontal="center" vertical="center" wrapText="1"/>
      <protection/>
    </xf>
    <xf numFmtId="0" fontId="5" fillId="0" borderId="0" xfId="76" applyNumberFormat="1" applyFont="1" applyBorder="1" applyProtection="1">
      <alignment horizontal="right"/>
      <protection/>
    </xf>
    <xf numFmtId="0" fontId="8" fillId="0" borderId="1" xfId="39" applyNumberFormat="1" applyFont="1" applyBorder="1" applyProtection="1">
      <alignment horizontal="center" vertical="center" wrapText="1"/>
      <protection/>
    </xf>
    <xf numFmtId="0" fontId="8" fillId="0" borderId="1" xfId="42" applyNumberFormat="1" applyFont="1" applyBorder="1" applyProtection="1">
      <alignment horizontal="center" vertical="center" wrapText="1"/>
      <protection/>
    </xf>
    <xf numFmtId="0" fontId="8" fillId="0" borderId="1" xfId="44" applyNumberFormat="1" applyFont="1" applyBorder="1" applyProtection="1">
      <alignment horizontal="center" vertical="center" wrapText="1"/>
      <protection/>
    </xf>
    <xf numFmtId="0" fontId="8" fillId="0" borderId="1" xfId="45" applyNumberFormat="1" applyFont="1" applyBorder="1" applyProtection="1">
      <alignment horizontal="center" vertical="center" wrapText="1"/>
      <protection/>
    </xf>
    <xf numFmtId="0" fontId="8" fillId="0" borderId="1" xfId="46" applyNumberFormat="1" applyFont="1" applyBorder="1" applyProtection="1">
      <alignment horizontal="center" vertical="center" wrapText="1"/>
      <protection/>
    </xf>
    <xf numFmtId="0" fontId="8" fillId="0" borderId="1" xfId="47" applyNumberFormat="1" applyFont="1" applyBorder="1" applyProtection="1">
      <alignment horizontal="center" vertical="center" wrapTex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9"/>
  <sheetViews>
    <sheetView showGridLines="0" tabSelected="1" zoomScale="90" zoomScaleNormal="90" zoomScaleSheetLayoutView="100" zoomScalePageLayoutView="0" workbookViewId="0" topLeftCell="A1">
      <selection activeCell="A3" sqref="A3:AL3"/>
    </sheetView>
  </sheetViews>
  <sheetFormatPr defaultColWidth="9.140625" defaultRowHeight="15" outlineLevelRow="1"/>
  <cols>
    <col min="1" max="1" width="48.57421875" style="1" customWidth="1"/>
    <col min="2" max="2" width="7.57421875" style="2" hidden="1" customWidth="1"/>
    <col min="3" max="3" width="9.00390625" style="2" customWidth="1"/>
    <col min="4" max="4" width="10.57421875" style="2" hidden="1" customWidth="1"/>
    <col min="5" max="5" width="7.57421875" style="2" hidden="1" customWidth="1"/>
    <col min="6" max="6" width="9.421875" style="2" hidden="1" customWidth="1"/>
    <col min="7" max="7" width="11.140625" style="2" hidden="1" customWidth="1"/>
    <col min="8" max="12" width="9.140625" style="2" hidden="1" customWidth="1"/>
    <col min="13" max="13" width="20.8515625" style="2" customWidth="1"/>
    <col min="14" max="14" width="21.140625" style="2" customWidth="1"/>
    <col min="15" max="28" width="9.140625" style="2" hidden="1" customWidth="1"/>
    <col min="29" max="29" width="11.57421875" style="2" hidden="1" customWidth="1"/>
    <col min="30" max="30" width="9.140625" style="2" hidden="1" customWidth="1"/>
    <col min="31" max="31" width="20.57421875" style="2" customWidth="1"/>
    <col min="32" max="34" width="9.140625" style="2" hidden="1" customWidth="1"/>
    <col min="35" max="35" width="11.57421875" style="2" hidden="1" customWidth="1"/>
    <col min="36" max="36" width="14.57421875" style="2" hidden="1" customWidth="1"/>
    <col min="37" max="40" width="9.140625" style="2" hidden="1" customWidth="1"/>
    <col min="41" max="16384" width="9.140625" style="2" customWidth="1"/>
  </cols>
  <sheetData>
    <row r="1" spans="1:41" ht="51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0" t="s">
        <v>116</v>
      </c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38.25" customHeight="1">
      <c r="A3" s="51" t="s">
        <v>115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6"/>
      <c r="AN3" s="7"/>
      <c r="AO3" s="5"/>
    </row>
    <row r="4" spans="1:41" ht="17.25" customHeight="1">
      <c r="A4" s="52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6"/>
      <c r="AN4" s="7"/>
      <c r="AO4" s="5"/>
    </row>
    <row r="5" spans="1:41" ht="12.75" customHeight="1">
      <c r="A5" s="53" t="s">
        <v>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"/>
    </row>
    <row r="6" spans="1:41" s="10" customFormat="1" ht="75" customHeight="1">
      <c r="A6" s="54" t="s">
        <v>2</v>
      </c>
      <c r="B6" s="55" t="s">
        <v>3</v>
      </c>
      <c r="C6" s="56" t="s">
        <v>4</v>
      </c>
      <c r="D6" s="57" t="s">
        <v>5</v>
      </c>
      <c r="E6" s="58" t="s">
        <v>6</v>
      </c>
      <c r="F6" s="59" t="s">
        <v>7</v>
      </c>
      <c r="G6" s="44" t="s">
        <v>8</v>
      </c>
      <c r="H6" s="45"/>
      <c r="I6" s="46"/>
      <c r="J6" s="47"/>
      <c r="K6" s="48"/>
      <c r="L6" s="49"/>
      <c r="M6" s="38" t="s">
        <v>9</v>
      </c>
      <c r="N6" s="39" t="s">
        <v>10</v>
      </c>
      <c r="O6" s="40"/>
      <c r="P6" s="41"/>
      <c r="Q6" s="42"/>
      <c r="R6" s="43"/>
      <c r="S6" s="33"/>
      <c r="T6" s="34"/>
      <c r="U6" s="35"/>
      <c r="V6" s="36"/>
      <c r="W6" s="37"/>
      <c r="X6" s="8"/>
      <c r="Y6" s="29"/>
      <c r="Z6" s="29"/>
      <c r="AA6" s="29"/>
      <c r="AB6" s="29"/>
      <c r="AC6" s="29" t="s">
        <v>11</v>
      </c>
      <c r="AD6" s="8"/>
      <c r="AE6" s="32" t="s">
        <v>12</v>
      </c>
      <c r="AF6" s="29"/>
      <c r="AG6" s="29"/>
      <c r="AH6" s="8"/>
      <c r="AI6" s="29" t="s">
        <v>13</v>
      </c>
      <c r="AJ6" s="29" t="s">
        <v>14</v>
      </c>
      <c r="AK6" s="29"/>
      <c r="AL6" s="29"/>
      <c r="AM6" s="29"/>
      <c r="AN6" s="29"/>
      <c r="AO6" s="9"/>
    </row>
    <row r="7" spans="1:41" ht="29.25" customHeight="1">
      <c r="A7" s="54"/>
      <c r="B7" s="55"/>
      <c r="C7" s="56"/>
      <c r="D7" s="57"/>
      <c r="E7" s="58"/>
      <c r="F7" s="59"/>
      <c r="G7" s="44"/>
      <c r="H7" s="45"/>
      <c r="I7" s="46"/>
      <c r="J7" s="47"/>
      <c r="K7" s="48"/>
      <c r="L7" s="49"/>
      <c r="M7" s="38"/>
      <c r="N7" s="39"/>
      <c r="O7" s="40"/>
      <c r="P7" s="41"/>
      <c r="Q7" s="42"/>
      <c r="R7" s="43"/>
      <c r="S7" s="33"/>
      <c r="T7" s="34"/>
      <c r="U7" s="35"/>
      <c r="V7" s="36"/>
      <c r="W7" s="37"/>
      <c r="X7" s="11"/>
      <c r="Y7" s="29"/>
      <c r="Z7" s="29"/>
      <c r="AA7" s="29"/>
      <c r="AB7" s="29"/>
      <c r="AC7" s="29"/>
      <c r="AD7" s="11"/>
      <c r="AE7" s="32"/>
      <c r="AF7" s="29"/>
      <c r="AG7" s="29"/>
      <c r="AH7" s="12"/>
      <c r="AI7" s="29"/>
      <c r="AJ7" s="29"/>
      <c r="AK7" s="29"/>
      <c r="AL7" s="29"/>
      <c r="AM7" s="29"/>
      <c r="AN7" s="29"/>
      <c r="AO7" s="5"/>
    </row>
    <row r="8" spans="1:41" ht="15.75">
      <c r="A8" s="13" t="s">
        <v>15</v>
      </c>
      <c r="B8" s="14" t="s">
        <v>16</v>
      </c>
      <c r="C8" s="14" t="s">
        <v>17</v>
      </c>
      <c r="D8" s="14" t="s">
        <v>18</v>
      </c>
      <c r="E8" s="14" t="s">
        <v>16</v>
      </c>
      <c r="F8" s="14" t="s">
        <v>16</v>
      </c>
      <c r="G8" s="14"/>
      <c r="H8" s="14"/>
      <c r="I8" s="14"/>
      <c r="J8" s="14"/>
      <c r="K8" s="14"/>
      <c r="L8" s="14"/>
      <c r="M8" s="15">
        <f aca="true" t="shared" si="0" ref="M8:AE8">M9+M10+M11+M12+M14+M15+M13</f>
        <v>503411976.51</v>
      </c>
      <c r="N8" s="15">
        <f t="shared" si="0"/>
        <v>509124931.65</v>
      </c>
      <c r="O8" s="15">
        <f t="shared" si="0"/>
        <v>0</v>
      </c>
      <c r="P8" s="15">
        <f t="shared" si="0"/>
        <v>0</v>
      </c>
      <c r="Q8" s="15">
        <f t="shared" si="0"/>
        <v>0</v>
      </c>
      <c r="R8" s="15">
        <f t="shared" si="0"/>
        <v>0</v>
      </c>
      <c r="S8" s="15">
        <f t="shared" si="0"/>
        <v>0</v>
      </c>
      <c r="T8" s="15">
        <f t="shared" si="0"/>
        <v>0</v>
      </c>
      <c r="U8" s="15">
        <f t="shared" si="0"/>
        <v>0</v>
      </c>
      <c r="V8" s="15">
        <f t="shared" si="0"/>
        <v>0</v>
      </c>
      <c r="W8" s="15">
        <f t="shared" si="0"/>
        <v>0</v>
      </c>
      <c r="X8" s="15">
        <f t="shared" si="0"/>
        <v>0</v>
      </c>
      <c r="Y8" s="15">
        <f t="shared" si="0"/>
        <v>0</v>
      </c>
      <c r="Z8" s="15">
        <f t="shared" si="0"/>
        <v>0</v>
      </c>
      <c r="AA8" s="15">
        <f t="shared" si="0"/>
        <v>0</v>
      </c>
      <c r="AB8" s="15">
        <f t="shared" si="0"/>
        <v>0</v>
      </c>
      <c r="AC8" s="15">
        <f t="shared" si="0"/>
        <v>0</v>
      </c>
      <c r="AD8" s="15">
        <f t="shared" si="0"/>
        <v>0</v>
      </c>
      <c r="AE8" s="15">
        <f t="shared" si="0"/>
        <v>475489361.83</v>
      </c>
      <c r="AF8" s="16">
        <v>0</v>
      </c>
      <c r="AG8" s="16">
        <v>0</v>
      </c>
      <c r="AH8" s="16">
        <v>374902911.23</v>
      </c>
      <c r="AI8" s="16">
        <v>100959.58</v>
      </c>
      <c r="AJ8" s="16">
        <v>43908646.5</v>
      </c>
      <c r="AK8" s="17">
        <v>0.8951842098633039</v>
      </c>
      <c r="AL8" s="16">
        <v>0</v>
      </c>
      <c r="AM8" s="17">
        <v>0</v>
      </c>
      <c r="AN8" s="16">
        <v>0</v>
      </c>
      <c r="AO8" s="5"/>
    </row>
    <row r="9" spans="1:41" ht="63" outlineLevel="1">
      <c r="A9" s="18" t="s">
        <v>19</v>
      </c>
      <c r="B9" s="19" t="s">
        <v>16</v>
      </c>
      <c r="C9" s="19" t="s">
        <v>20</v>
      </c>
      <c r="D9" s="19" t="s">
        <v>18</v>
      </c>
      <c r="E9" s="19" t="s">
        <v>16</v>
      </c>
      <c r="F9" s="19" t="s">
        <v>16</v>
      </c>
      <c r="G9" s="19"/>
      <c r="H9" s="19"/>
      <c r="I9" s="19"/>
      <c r="J9" s="19"/>
      <c r="K9" s="19"/>
      <c r="L9" s="19"/>
      <c r="M9" s="20">
        <v>29949323</v>
      </c>
      <c r="N9" s="20">
        <v>29949323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>
        <v>25797512.45</v>
      </c>
      <c r="AF9" s="16">
        <v>0</v>
      </c>
      <c r="AG9" s="16">
        <v>0</v>
      </c>
      <c r="AH9" s="16">
        <v>25624780.76</v>
      </c>
      <c r="AI9" s="16">
        <v>0</v>
      </c>
      <c r="AJ9" s="16">
        <v>2446219.24</v>
      </c>
      <c r="AK9" s="17">
        <v>0.9128559994300167</v>
      </c>
      <c r="AL9" s="16">
        <v>0</v>
      </c>
      <c r="AM9" s="17">
        <v>0</v>
      </c>
      <c r="AN9" s="16">
        <v>0</v>
      </c>
      <c r="AO9" s="5"/>
    </row>
    <row r="10" spans="1:41" ht="78.75" outlineLevel="1">
      <c r="A10" s="18" t="s">
        <v>21</v>
      </c>
      <c r="B10" s="19" t="s">
        <v>16</v>
      </c>
      <c r="C10" s="19" t="s">
        <v>22</v>
      </c>
      <c r="D10" s="19" t="s">
        <v>18</v>
      </c>
      <c r="E10" s="19" t="s">
        <v>16</v>
      </c>
      <c r="F10" s="19" t="s">
        <v>16</v>
      </c>
      <c r="G10" s="19"/>
      <c r="H10" s="19"/>
      <c r="I10" s="19"/>
      <c r="J10" s="19"/>
      <c r="K10" s="19"/>
      <c r="L10" s="19"/>
      <c r="M10" s="20">
        <v>218869685</v>
      </c>
      <c r="N10" s="20">
        <v>220371731.37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>
        <v>212965945.73</v>
      </c>
      <c r="AF10" s="16">
        <v>0</v>
      </c>
      <c r="AG10" s="16">
        <v>0</v>
      </c>
      <c r="AH10" s="16">
        <v>205189586.51</v>
      </c>
      <c r="AI10" s="16">
        <v>26255.56</v>
      </c>
      <c r="AJ10" s="16">
        <v>14970470.16</v>
      </c>
      <c r="AK10" s="17">
        <v>0.9320099873221807</v>
      </c>
      <c r="AL10" s="16">
        <v>0</v>
      </c>
      <c r="AM10" s="17">
        <v>0</v>
      </c>
      <c r="AN10" s="16">
        <v>0</v>
      </c>
      <c r="AO10" s="5"/>
    </row>
    <row r="11" spans="1:41" ht="15.75" outlineLevel="1">
      <c r="A11" s="18" t="s">
        <v>23</v>
      </c>
      <c r="B11" s="19" t="s">
        <v>16</v>
      </c>
      <c r="C11" s="19" t="s">
        <v>24</v>
      </c>
      <c r="D11" s="19" t="s">
        <v>18</v>
      </c>
      <c r="E11" s="19" t="s">
        <v>16</v>
      </c>
      <c r="F11" s="19" t="s">
        <v>16</v>
      </c>
      <c r="G11" s="19"/>
      <c r="H11" s="19"/>
      <c r="I11" s="19"/>
      <c r="J11" s="19"/>
      <c r="K11" s="19"/>
      <c r="L11" s="19"/>
      <c r="M11" s="20">
        <v>9738</v>
      </c>
      <c r="N11" s="20">
        <v>9738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11600</v>
      </c>
      <c r="AK11" s="17">
        <v>0</v>
      </c>
      <c r="AL11" s="16">
        <v>0</v>
      </c>
      <c r="AM11" s="17">
        <v>0</v>
      </c>
      <c r="AN11" s="16">
        <v>0</v>
      </c>
      <c r="AO11" s="5"/>
    </row>
    <row r="12" spans="1:41" ht="47.25" outlineLevel="1">
      <c r="A12" s="18" t="s">
        <v>25</v>
      </c>
      <c r="B12" s="19" t="s">
        <v>16</v>
      </c>
      <c r="C12" s="19" t="s">
        <v>26</v>
      </c>
      <c r="D12" s="19" t="s">
        <v>18</v>
      </c>
      <c r="E12" s="19" t="s">
        <v>16</v>
      </c>
      <c r="F12" s="19" t="s">
        <v>16</v>
      </c>
      <c r="G12" s="19"/>
      <c r="H12" s="19"/>
      <c r="I12" s="19"/>
      <c r="J12" s="19"/>
      <c r="K12" s="19"/>
      <c r="L12" s="19"/>
      <c r="M12" s="20">
        <v>43619000</v>
      </c>
      <c r="N12" s="20">
        <v>43749200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>
        <v>40668179.16</v>
      </c>
      <c r="AF12" s="16">
        <v>0</v>
      </c>
      <c r="AG12" s="16">
        <v>0</v>
      </c>
      <c r="AH12" s="16">
        <v>42423877.67</v>
      </c>
      <c r="AI12" s="16">
        <v>2870.84</v>
      </c>
      <c r="AJ12" s="16">
        <v>833641.49</v>
      </c>
      <c r="AK12" s="17">
        <v>0.9807296815863195</v>
      </c>
      <c r="AL12" s="16">
        <v>0</v>
      </c>
      <c r="AM12" s="17">
        <v>0</v>
      </c>
      <c r="AN12" s="16">
        <v>0</v>
      </c>
      <c r="AO12" s="5"/>
    </row>
    <row r="13" spans="1:41" ht="31.5" outlineLevel="1">
      <c r="A13" s="18" t="s">
        <v>27</v>
      </c>
      <c r="B13" s="19"/>
      <c r="C13" s="21" t="s">
        <v>28</v>
      </c>
      <c r="D13" s="19"/>
      <c r="E13" s="19"/>
      <c r="F13" s="19"/>
      <c r="G13" s="19"/>
      <c r="H13" s="19"/>
      <c r="I13" s="19"/>
      <c r="J13" s="19"/>
      <c r="K13" s="19"/>
      <c r="L13" s="19"/>
      <c r="M13" s="20">
        <v>8396300</v>
      </c>
      <c r="N13" s="20">
        <v>8396300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>
        <v>7912376.42</v>
      </c>
      <c r="AF13" s="16"/>
      <c r="AG13" s="16"/>
      <c r="AH13" s="16"/>
      <c r="AI13" s="16"/>
      <c r="AJ13" s="16"/>
      <c r="AK13" s="17"/>
      <c r="AL13" s="16"/>
      <c r="AM13" s="17"/>
      <c r="AN13" s="16"/>
      <c r="AO13" s="5"/>
    </row>
    <row r="14" spans="1:41" ht="15.75" outlineLevel="1">
      <c r="A14" s="18" t="s">
        <v>29</v>
      </c>
      <c r="B14" s="19" t="s">
        <v>16</v>
      </c>
      <c r="C14" s="19" t="s">
        <v>30</v>
      </c>
      <c r="D14" s="19" t="s">
        <v>18</v>
      </c>
      <c r="E14" s="19" t="s">
        <v>16</v>
      </c>
      <c r="F14" s="19" t="s">
        <v>16</v>
      </c>
      <c r="G14" s="19"/>
      <c r="H14" s="19"/>
      <c r="I14" s="19"/>
      <c r="J14" s="19"/>
      <c r="K14" s="19"/>
      <c r="L14" s="19"/>
      <c r="M14" s="20">
        <v>7262806.26</v>
      </c>
      <c r="N14" s="20">
        <v>7262806.26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10000000</v>
      </c>
      <c r="AK14" s="17">
        <v>0</v>
      </c>
      <c r="AL14" s="16">
        <v>0</v>
      </c>
      <c r="AM14" s="17">
        <v>0</v>
      </c>
      <c r="AN14" s="16">
        <v>0</v>
      </c>
      <c r="AO14" s="5"/>
    </row>
    <row r="15" spans="1:41" ht="15.75" outlineLevel="1">
      <c r="A15" s="18" t="s">
        <v>31</v>
      </c>
      <c r="B15" s="19" t="s">
        <v>16</v>
      </c>
      <c r="C15" s="19" t="s">
        <v>32</v>
      </c>
      <c r="D15" s="19" t="s">
        <v>18</v>
      </c>
      <c r="E15" s="19" t="s">
        <v>16</v>
      </c>
      <c r="F15" s="19" t="s">
        <v>16</v>
      </c>
      <c r="G15" s="19"/>
      <c r="H15" s="19"/>
      <c r="I15" s="19"/>
      <c r="J15" s="19"/>
      <c r="K15" s="19"/>
      <c r="L15" s="19"/>
      <c r="M15" s="20">
        <v>195305124.25</v>
      </c>
      <c r="N15" s="20">
        <v>199385833.02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>
        <v>188145348.07</v>
      </c>
      <c r="AF15" s="16">
        <v>0</v>
      </c>
      <c r="AG15" s="16">
        <v>0</v>
      </c>
      <c r="AH15" s="16">
        <v>101664666.29</v>
      </c>
      <c r="AI15" s="16">
        <v>71833.18</v>
      </c>
      <c r="AJ15" s="16">
        <v>15646715.61</v>
      </c>
      <c r="AK15" s="17">
        <v>0.8667039780829284</v>
      </c>
      <c r="AL15" s="16">
        <v>0</v>
      </c>
      <c r="AM15" s="17">
        <v>0</v>
      </c>
      <c r="AN15" s="16">
        <v>0</v>
      </c>
      <c r="AO15" s="5"/>
    </row>
    <row r="16" spans="1:41" ht="31.5">
      <c r="A16" s="13" t="s">
        <v>33</v>
      </c>
      <c r="B16" s="14" t="s">
        <v>16</v>
      </c>
      <c r="C16" s="14" t="s">
        <v>34</v>
      </c>
      <c r="D16" s="14" t="s">
        <v>18</v>
      </c>
      <c r="E16" s="14" t="s">
        <v>16</v>
      </c>
      <c r="F16" s="14" t="s">
        <v>16</v>
      </c>
      <c r="G16" s="14"/>
      <c r="H16" s="14"/>
      <c r="I16" s="14"/>
      <c r="J16" s="14"/>
      <c r="K16" s="14"/>
      <c r="L16" s="14"/>
      <c r="M16" s="15">
        <f>M17+M18+M19</f>
        <v>36672058</v>
      </c>
      <c r="N16" s="15">
        <f>N17+N18+N19</f>
        <v>37151715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34884468.04</v>
      </c>
      <c r="AD16" s="15">
        <v>34884468.04</v>
      </c>
      <c r="AE16" s="15">
        <f>AE17+AE18+AE19</f>
        <v>36025715.54000001</v>
      </c>
      <c r="AF16" s="16">
        <v>0</v>
      </c>
      <c r="AG16" s="16">
        <v>0</v>
      </c>
      <c r="AH16" s="16">
        <v>34859953.37</v>
      </c>
      <c r="AI16" s="16">
        <v>24514.67</v>
      </c>
      <c r="AJ16" s="16">
        <v>561139.96</v>
      </c>
      <c r="AK16" s="17">
        <v>0.984168984772387</v>
      </c>
      <c r="AL16" s="16">
        <v>0</v>
      </c>
      <c r="AM16" s="17">
        <v>0</v>
      </c>
      <c r="AN16" s="16">
        <v>0</v>
      </c>
      <c r="AO16" s="5"/>
    </row>
    <row r="17" spans="1:41" ht="15.75" outlineLevel="1">
      <c r="A17" s="18" t="s">
        <v>35</v>
      </c>
      <c r="B17" s="19" t="s">
        <v>16</v>
      </c>
      <c r="C17" s="19" t="s">
        <v>36</v>
      </c>
      <c r="D17" s="19" t="s">
        <v>18</v>
      </c>
      <c r="E17" s="19" t="s">
        <v>16</v>
      </c>
      <c r="F17" s="19" t="s">
        <v>16</v>
      </c>
      <c r="G17" s="19"/>
      <c r="H17" s="19"/>
      <c r="I17" s="19"/>
      <c r="J17" s="19"/>
      <c r="K17" s="19"/>
      <c r="L17" s="19"/>
      <c r="M17" s="20">
        <v>5573658</v>
      </c>
      <c r="N17" s="20">
        <v>6053315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>
        <v>5917821.09</v>
      </c>
      <c r="AF17" s="16">
        <v>0</v>
      </c>
      <c r="AG17" s="16">
        <v>0</v>
      </c>
      <c r="AH17" s="16">
        <v>6391933.04</v>
      </c>
      <c r="AI17" s="16">
        <v>0</v>
      </c>
      <c r="AJ17" s="16">
        <v>26674.96</v>
      </c>
      <c r="AK17" s="17">
        <v>0.9958441207190095</v>
      </c>
      <c r="AL17" s="16">
        <v>0</v>
      </c>
      <c r="AM17" s="17">
        <v>0</v>
      </c>
      <c r="AN17" s="16">
        <v>0</v>
      </c>
      <c r="AO17" s="5"/>
    </row>
    <row r="18" spans="1:41" ht="47.25" outlineLevel="1">
      <c r="A18" s="18" t="s">
        <v>37</v>
      </c>
      <c r="B18" s="19" t="s">
        <v>16</v>
      </c>
      <c r="C18" s="19" t="s">
        <v>38</v>
      </c>
      <c r="D18" s="19" t="s">
        <v>18</v>
      </c>
      <c r="E18" s="19" t="s">
        <v>16</v>
      </c>
      <c r="F18" s="19" t="s">
        <v>16</v>
      </c>
      <c r="G18" s="19"/>
      <c r="H18" s="19"/>
      <c r="I18" s="19"/>
      <c r="J18" s="19"/>
      <c r="K18" s="19"/>
      <c r="L18" s="19"/>
      <c r="M18" s="20">
        <v>30298400</v>
      </c>
      <c r="N18" s="20">
        <v>30298400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>
        <v>29461893.28</v>
      </c>
      <c r="AF18" s="16">
        <v>0</v>
      </c>
      <c r="AG18" s="16">
        <v>0</v>
      </c>
      <c r="AH18" s="16">
        <v>27665083.94</v>
      </c>
      <c r="AI18" s="16">
        <v>21451.06</v>
      </c>
      <c r="AJ18" s="16">
        <v>445465</v>
      </c>
      <c r="AK18" s="17">
        <v>0.9841651855538177</v>
      </c>
      <c r="AL18" s="16">
        <v>0</v>
      </c>
      <c r="AM18" s="17">
        <v>0</v>
      </c>
      <c r="AN18" s="16">
        <v>0</v>
      </c>
      <c r="AO18" s="5"/>
    </row>
    <row r="19" spans="1:41" ht="15.75" outlineLevel="1">
      <c r="A19" s="18" t="s">
        <v>39</v>
      </c>
      <c r="B19" s="19" t="s">
        <v>16</v>
      </c>
      <c r="C19" s="19" t="s">
        <v>40</v>
      </c>
      <c r="D19" s="19" t="s">
        <v>18</v>
      </c>
      <c r="E19" s="19" t="s">
        <v>16</v>
      </c>
      <c r="F19" s="19" t="s">
        <v>16</v>
      </c>
      <c r="G19" s="19"/>
      <c r="H19" s="19"/>
      <c r="I19" s="19"/>
      <c r="J19" s="19"/>
      <c r="K19" s="19"/>
      <c r="L19" s="19"/>
      <c r="M19" s="20">
        <v>800000</v>
      </c>
      <c r="N19" s="20">
        <v>800000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>
        <v>646001.17</v>
      </c>
      <c r="AF19" s="16">
        <v>0</v>
      </c>
      <c r="AG19" s="16">
        <v>0</v>
      </c>
      <c r="AH19" s="16">
        <v>802936.39</v>
      </c>
      <c r="AI19" s="16">
        <v>3063.61</v>
      </c>
      <c r="AJ19" s="16">
        <v>89000</v>
      </c>
      <c r="AK19" s="17">
        <v>0.9005586592178771</v>
      </c>
      <c r="AL19" s="16">
        <v>0</v>
      </c>
      <c r="AM19" s="17">
        <v>0</v>
      </c>
      <c r="AN19" s="16">
        <v>0</v>
      </c>
      <c r="AO19" s="5"/>
    </row>
    <row r="20" spans="1:41" ht="15.75">
      <c r="A20" s="13" t="s">
        <v>41</v>
      </c>
      <c r="B20" s="14" t="s">
        <v>16</v>
      </c>
      <c r="C20" s="14" t="s">
        <v>42</v>
      </c>
      <c r="D20" s="14" t="s">
        <v>18</v>
      </c>
      <c r="E20" s="14" t="s">
        <v>16</v>
      </c>
      <c r="F20" s="14" t="s">
        <v>16</v>
      </c>
      <c r="G20" s="14"/>
      <c r="H20" s="14"/>
      <c r="I20" s="14"/>
      <c r="J20" s="14"/>
      <c r="K20" s="14"/>
      <c r="L20" s="14"/>
      <c r="M20" s="15">
        <f aca="true" t="shared" si="1" ref="M20:AE20">M21+M22+M24+M23</f>
        <v>976479091.57</v>
      </c>
      <c r="N20" s="15">
        <f t="shared" si="1"/>
        <v>950982220.5</v>
      </c>
      <c r="O20" s="15">
        <f t="shared" si="1"/>
        <v>2017190</v>
      </c>
      <c r="P20" s="15">
        <f t="shared" si="1"/>
        <v>2017190</v>
      </c>
      <c r="Q20" s="15">
        <f t="shared" si="1"/>
        <v>2017190</v>
      </c>
      <c r="R20" s="15">
        <f t="shared" si="1"/>
        <v>2017190</v>
      </c>
      <c r="S20" s="15">
        <f t="shared" si="1"/>
        <v>2017190</v>
      </c>
      <c r="T20" s="15">
        <f t="shared" si="1"/>
        <v>2017190</v>
      </c>
      <c r="U20" s="15">
        <f t="shared" si="1"/>
        <v>2017190</v>
      </c>
      <c r="V20" s="15">
        <f t="shared" si="1"/>
        <v>2017190</v>
      </c>
      <c r="W20" s="15">
        <f t="shared" si="1"/>
        <v>2017190</v>
      </c>
      <c r="X20" s="15">
        <f t="shared" si="1"/>
        <v>2017190</v>
      </c>
      <c r="Y20" s="15">
        <f t="shared" si="1"/>
        <v>2017190</v>
      </c>
      <c r="Z20" s="15">
        <f t="shared" si="1"/>
        <v>2017190</v>
      </c>
      <c r="AA20" s="15">
        <f t="shared" si="1"/>
        <v>2017190</v>
      </c>
      <c r="AB20" s="15">
        <f t="shared" si="1"/>
        <v>2017190</v>
      </c>
      <c r="AC20" s="15">
        <f t="shared" si="1"/>
        <v>2017190</v>
      </c>
      <c r="AD20" s="15">
        <f t="shared" si="1"/>
        <v>2017190</v>
      </c>
      <c r="AE20" s="15">
        <f t="shared" si="1"/>
        <v>933246424.68</v>
      </c>
      <c r="AF20" s="16">
        <v>0</v>
      </c>
      <c r="AG20" s="16">
        <v>0</v>
      </c>
      <c r="AH20" s="16">
        <v>524552481.09</v>
      </c>
      <c r="AI20" s="16">
        <v>0</v>
      </c>
      <c r="AJ20" s="16">
        <v>43416402.4</v>
      </c>
      <c r="AK20" s="17">
        <v>0.9235584841669158</v>
      </c>
      <c r="AL20" s="16">
        <v>0</v>
      </c>
      <c r="AM20" s="17">
        <v>0</v>
      </c>
      <c r="AN20" s="16">
        <v>0</v>
      </c>
      <c r="AO20" s="5"/>
    </row>
    <row r="21" spans="1:41" ht="15.75" outlineLevel="1">
      <c r="A21" s="18" t="s">
        <v>43</v>
      </c>
      <c r="B21" s="19" t="s">
        <v>16</v>
      </c>
      <c r="C21" s="19" t="s">
        <v>44</v>
      </c>
      <c r="D21" s="19" t="s">
        <v>18</v>
      </c>
      <c r="E21" s="19" t="s">
        <v>16</v>
      </c>
      <c r="F21" s="19" t="s">
        <v>16</v>
      </c>
      <c r="G21" s="19"/>
      <c r="H21" s="19"/>
      <c r="I21" s="19"/>
      <c r="J21" s="19"/>
      <c r="K21" s="19"/>
      <c r="L21" s="19"/>
      <c r="M21" s="20">
        <v>76000000</v>
      </c>
      <c r="N21" s="20">
        <v>76000000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>
        <v>75802544.65</v>
      </c>
      <c r="AF21" s="16">
        <v>0</v>
      </c>
      <c r="AG21" s="16">
        <v>0</v>
      </c>
      <c r="AH21" s="16">
        <v>47400000</v>
      </c>
      <c r="AI21" s="16">
        <v>0</v>
      </c>
      <c r="AJ21" s="16">
        <v>0</v>
      </c>
      <c r="AK21" s="17">
        <v>1</v>
      </c>
      <c r="AL21" s="16">
        <v>0</v>
      </c>
      <c r="AM21" s="17">
        <v>0</v>
      </c>
      <c r="AN21" s="16">
        <v>0</v>
      </c>
      <c r="AO21" s="5"/>
    </row>
    <row r="22" spans="1:41" ht="15.75" outlineLevel="1">
      <c r="A22" s="18" t="s">
        <v>45</v>
      </c>
      <c r="B22" s="19" t="s">
        <v>16</v>
      </c>
      <c r="C22" s="19" t="s">
        <v>46</v>
      </c>
      <c r="D22" s="19" t="s">
        <v>18</v>
      </c>
      <c r="E22" s="19" t="s">
        <v>16</v>
      </c>
      <c r="F22" s="19" t="s">
        <v>16</v>
      </c>
      <c r="G22" s="19"/>
      <c r="H22" s="19"/>
      <c r="I22" s="19"/>
      <c r="J22" s="19"/>
      <c r="K22" s="19"/>
      <c r="L22" s="19"/>
      <c r="M22" s="20">
        <v>868838117.7</v>
      </c>
      <c r="N22" s="20">
        <v>851806588.05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>
        <v>834430403.15</v>
      </c>
      <c r="AF22" s="16">
        <v>0</v>
      </c>
      <c r="AG22" s="16">
        <v>0</v>
      </c>
      <c r="AH22" s="16">
        <v>458156894.37</v>
      </c>
      <c r="AI22" s="16">
        <v>0</v>
      </c>
      <c r="AJ22" s="16">
        <v>42979509.12</v>
      </c>
      <c r="AK22" s="17">
        <v>0.9142359069892283</v>
      </c>
      <c r="AL22" s="16">
        <v>0</v>
      </c>
      <c r="AM22" s="17">
        <v>0</v>
      </c>
      <c r="AN22" s="16">
        <v>0</v>
      </c>
      <c r="AO22" s="5"/>
    </row>
    <row r="23" spans="1:41" ht="15.75" outlineLevel="1">
      <c r="A23" s="18" t="s">
        <v>47</v>
      </c>
      <c r="B23" s="19"/>
      <c r="C23" s="19" t="s">
        <v>48</v>
      </c>
      <c r="D23" s="19"/>
      <c r="E23" s="19"/>
      <c r="F23" s="19"/>
      <c r="G23" s="19"/>
      <c r="H23" s="19"/>
      <c r="I23" s="19"/>
      <c r="J23" s="19"/>
      <c r="K23" s="19"/>
      <c r="L23" s="19"/>
      <c r="M23" s="20">
        <v>2017190</v>
      </c>
      <c r="N23" s="20">
        <v>2017190</v>
      </c>
      <c r="O23" s="20">
        <v>2017190</v>
      </c>
      <c r="P23" s="20">
        <v>2017190</v>
      </c>
      <c r="Q23" s="20">
        <v>2017190</v>
      </c>
      <c r="R23" s="20">
        <v>2017190</v>
      </c>
      <c r="S23" s="20">
        <v>2017190</v>
      </c>
      <c r="T23" s="20">
        <v>2017190</v>
      </c>
      <c r="U23" s="20">
        <v>2017190</v>
      </c>
      <c r="V23" s="20">
        <v>2017190</v>
      </c>
      <c r="W23" s="20">
        <v>2017190</v>
      </c>
      <c r="X23" s="20">
        <v>2017190</v>
      </c>
      <c r="Y23" s="20">
        <v>2017190</v>
      </c>
      <c r="Z23" s="20">
        <v>2017190</v>
      </c>
      <c r="AA23" s="20">
        <v>2017190</v>
      </c>
      <c r="AB23" s="20">
        <v>2017190</v>
      </c>
      <c r="AC23" s="20">
        <v>2017190</v>
      </c>
      <c r="AD23" s="20">
        <v>2017190</v>
      </c>
      <c r="AE23" s="20">
        <v>2017190</v>
      </c>
      <c r="AF23" s="16"/>
      <c r="AG23" s="16"/>
      <c r="AH23" s="16"/>
      <c r="AI23" s="16"/>
      <c r="AJ23" s="16"/>
      <c r="AK23" s="17"/>
      <c r="AL23" s="16"/>
      <c r="AM23" s="17"/>
      <c r="AN23" s="16"/>
      <c r="AO23" s="5"/>
    </row>
    <row r="24" spans="1:41" ht="31.5" outlineLevel="1">
      <c r="A24" s="18" t="s">
        <v>49</v>
      </c>
      <c r="B24" s="19" t="s">
        <v>16</v>
      </c>
      <c r="C24" s="19" t="s">
        <v>50</v>
      </c>
      <c r="D24" s="19" t="s">
        <v>18</v>
      </c>
      <c r="E24" s="19" t="s">
        <v>16</v>
      </c>
      <c r="F24" s="19" t="s">
        <v>16</v>
      </c>
      <c r="G24" s="19"/>
      <c r="H24" s="19"/>
      <c r="I24" s="19"/>
      <c r="J24" s="19"/>
      <c r="K24" s="19"/>
      <c r="L24" s="19"/>
      <c r="M24" s="20">
        <v>29623783.87</v>
      </c>
      <c r="N24" s="20">
        <v>21158442.45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>
        <v>20996286.88</v>
      </c>
      <c r="AF24" s="16">
        <v>0</v>
      </c>
      <c r="AG24" s="16">
        <v>0</v>
      </c>
      <c r="AH24" s="16">
        <v>18995586.72</v>
      </c>
      <c r="AI24" s="16">
        <v>0</v>
      </c>
      <c r="AJ24" s="16">
        <v>436893.28</v>
      </c>
      <c r="AK24" s="17">
        <v>0.9775173688587355</v>
      </c>
      <c r="AL24" s="16">
        <v>0</v>
      </c>
      <c r="AM24" s="17">
        <v>0</v>
      </c>
      <c r="AN24" s="16">
        <v>0</v>
      </c>
      <c r="AO24" s="5"/>
    </row>
    <row r="25" spans="1:41" ht="15.75">
      <c r="A25" s="13" t="s">
        <v>51</v>
      </c>
      <c r="B25" s="14" t="s">
        <v>16</v>
      </c>
      <c r="C25" s="14" t="s">
        <v>52</v>
      </c>
      <c r="D25" s="14" t="s">
        <v>18</v>
      </c>
      <c r="E25" s="14" t="s">
        <v>16</v>
      </c>
      <c r="F25" s="14" t="s">
        <v>16</v>
      </c>
      <c r="G25" s="14"/>
      <c r="H25" s="14"/>
      <c r="I25" s="14"/>
      <c r="J25" s="14"/>
      <c r="K25" s="14"/>
      <c r="L25" s="14"/>
      <c r="M25" s="15">
        <f>M26+M27+M28+M29</f>
        <v>935204106.41</v>
      </c>
      <c r="N25" s="15">
        <f>N26+N27+N28+N29</f>
        <v>853348506.14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411106832.03</v>
      </c>
      <c r="AD25" s="15">
        <v>411106832.03</v>
      </c>
      <c r="AE25" s="15">
        <f>AE26+AE27+AE28+AE29</f>
        <v>812338211.33</v>
      </c>
      <c r="AF25" s="16">
        <v>0</v>
      </c>
      <c r="AG25" s="16">
        <v>0</v>
      </c>
      <c r="AH25" s="16">
        <v>411106831.76</v>
      </c>
      <c r="AI25" s="16">
        <v>0.27</v>
      </c>
      <c r="AJ25" s="16">
        <v>16158423.43</v>
      </c>
      <c r="AK25" s="17">
        <v>0.9621817519128636</v>
      </c>
      <c r="AL25" s="16">
        <v>0</v>
      </c>
      <c r="AM25" s="17">
        <v>0</v>
      </c>
      <c r="AN25" s="16">
        <v>0</v>
      </c>
      <c r="AO25" s="5"/>
    </row>
    <row r="26" spans="1:41" ht="15.75" outlineLevel="1">
      <c r="A26" s="18" t="s">
        <v>53</v>
      </c>
      <c r="B26" s="19" t="s">
        <v>16</v>
      </c>
      <c r="C26" s="19" t="s">
        <v>54</v>
      </c>
      <c r="D26" s="19" t="s">
        <v>18</v>
      </c>
      <c r="E26" s="19" t="s">
        <v>16</v>
      </c>
      <c r="F26" s="19" t="s">
        <v>16</v>
      </c>
      <c r="G26" s="19"/>
      <c r="H26" s="19"/>
      <c r="I26" s="19"/>
      <c r="J26" s="19"/>
      <c r="K26" s="19"/>
      <c r="L26" s="19"/>
      <c r="M26" s="20">
        <v>192928280</v>
      </c>
      <c r="N26" s="20">
        <v>192928280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>
        <v>192209362.92</v>
      </c>
      <c r="AF26" s="16">
        <v>0</v>
      </c>
      <c r="AG26" s="16">
        <v>0</v>
      </c>
      <c r="AH26" s="16">
        <v>68543870.37</v>
      </c>
      <c r="AI26" s="16">
        <v>0.27</v>
      </c>
      <c r="AJ26" s="16">
        <v>923304.33</v>
      </c>
      <c r="AK26" s="17">
        <v>0.9867087681282745</v>
      </c>
      <c r="AL26" s="16">
        <v>0</v>
      </c>
      <c r="AM26" s="17">
        <v>0</v>
      </c>
      <c r="AN26" s="16">
        <v>0</v>
      </c>
      <c r="AO26" s="5"/>
    </row>
    <row r="27" spans="1:41" ht="15.75" outlineLevel="1">
      <c r="A27" s="18" t="s">
        <v>55</v>
      </c>
      <c r="B27" s="19" t="s">
        <v>16</v>
      </c>
      <c r="C27" s="19" t="s">
        <v>56</v>
      </c>
      <c r="D27" s="19" t="s">
        <v>18</v>
      </c>
      <c r="E27" s="19" t="s">
        <v>16</v>
      </c>
      <c r="F27" s="19" t="s">
        <v>16</v>
      </c>
      <c r="G27" s="19"/>
      <c r="H27" s="19"/>
      <c r="I27" s="19"/>
      <c r="J27" s="19"/>
      <c r="K27" s="19"/>
      <c r="L27" s="19"/>
      <c r="M27" s="20">
        <v>439535527.25</v>
      </c>
      <c r="N27" s="20">
        <v>357679926.98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>
        <v>354063551.19</v>
      </c>
      <c r="AF27" s="16">
        <v>0</v>
      </c>
      <c r="AG27" s="16">
        <v>0</v>
      </c>
      <c r="AH27" s="16">
        <v>60768419.22</v>
      </c>
      <c r="AI27" s="16">
        <v>0</v>
      </c>
      <c r="AJ27" s="16">
        <v>7053021.88</v>
      </c>
      <c r="AK27" s="17">
        <v>0.8960060157141072</v>
      </c>
      <c r="AL27" s="16">
        <v>0</v>
      </c>
      <c r="AM27" s="17">
        <v>0</v>
      </c>
      <c r="AN27" s="16">
        <v>0</v>
      </c>
      <c r="AO27" s="5"/>
    </row>
    <row r="28" spans="1:41" ht="15.75" outlineLevel="1">
      <c r="A28" s="18" t="s">
        <v>57</v>
      </c>
      <c r="B28" s="19" t="s">
        <v>16</v>
      </c>
      <c r="C28" s="19" t="s">
        <v>58</v>
      </c>
      <c r="D28" s="19" t="s">
        <v>18</v>
      </c>
      <c r="E28" s="19" t="s">
        <v>16</v>
      </c>
      <c r="F28" s="19" t="s">
        <v>16</v>
      </c>
      <c r="G28" s="19"/>
      <c r="H28" s="19"/>
      <c r="I28" s="19"/>
      <c r="J28" s="19"/>
      <c r="K28" s="19"/>
      <c r="L28" s="19"/>
      <c r="M28" s="20">
        <v>255262174.79</v>
      </c>
      <c r="N28" s="20">
        <v>255262174.79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>
        <v>221439953.65</v>
      </c>
      <c r="AF28" s="16">
        <v>0</v>
      </c>
      <c r="AG28" s="16">
        <v>0</v>
      </c>
      <c r="AH28" s="16">
        <v>232214023.94</v>
      </c>
      <c r="AI28" s="16">
        <v>0</v>
      </c>
      <c r="AJ28" s="16">
        <v>7701926.45</v>
      </c>
      <c r="AK28" s="17">
        <v>0.9678973972448268</v>
      </c>
      <c r="AL28" s="16">
        <v>0</v>
      </c>
      <c r="AM28" s="17">
        <v>0</v>
      </c>
      <c r="AN28" s="16">
        <v>0</v>
      </c>
      <c r="AO28" s="5"/>
    </row>
    <row r="29" spans="1:41" ht="31.5" outlineLevel="1">
      <c r="A29" s="18" t="s">
        <v>59</v>
      </c>
      <c r="B29" s="19" t="s">
        <v>16</v>
      </c>
      <c r="C29" s="19" t="s">
        <v>60</v>
      </c>
      <c r="D29" s="19" t="s">
        <v>18</v>
      </c>
      <c r="E29" s="19" t="s">
        <v>16</v>
      </c>
      <c r="F29" s="19" t="s">
        <v>16</v>
      </c>
      <c r="G29" s="19"/>
      <c r="H29" s="19"/>
      <c r="I29" s="19"/>
      <c r="J29" s="19"/>
      <c r="K29" s="19"/>
      <c r="L29" s="19"/>
      <c r="M29" s="20">
        <v>47478124.37</v>
      </c>
      <c r="N29" s="20">
        <v>47478124.37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>
        <v>44625343.57</v>
      </c>
      <c r="AF29" s="16">
        <v>0</v>
      </c>
      <c r="AG29" s="16">
        <v>0</v>
      </c>
      <c r="AH29" s="16">
        <v>49580518.23</v>
      </c>
      <c r="AI29" s="16">
        <v>0</v>
      </c>
      <c r="AJ29" s="16">
        <v>480170.77</v>
      </c>
      <c r="AK29" s="17">
        <v>0.9904082269023504</v>
      </c>
      <c r="AL29" s="16">
        <v>0</v>
      </c>
      <c r="AM29" s="17">
        <v>0</v>
      </c>
      <c r="AN29" s="16">
        <v>0</v>
      </c>
      <c r="AO29" s="5"/>
    </row>
    <row r="30" spans="1:41" ht="15.75">
      <c r="A30" s="13" t="s">
        <v>61</v>
      </c>
      <c r="B30" s="14" t="s">
        <v>16</v>
      </c>
      <c r="C30" s="14" t="s">
        <v>62</v>
      </c>
      <c r="D30" s="14" t="s">
        <v>18</v>
      </c>
      <c r="E30" s="14" t="s">
        <v>16</v>
      </c>
      <c r="F30" s="14" t="s">
        <v>16</v>
      </c>
      <c r="G30" s="14"/>
      <c r="H30" s="14"/>
      <c r="I30" s="14"/>
      <c r="J30" s="14"/>
      <c r="K30" s="14"/>
      <c r="L30" s="14"/>
      <c r="M30" s="15">
        <f>M31+M32+M33+M34+M35</f>
        <v>3194156775.33</v>
      </c>
      <c r="N30" s="15">
        <f>N31+N32+N33+N34+N35</f>
        <v>3276691191.4799995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1978850178.55</v>
      </c>
      <c r="AD30" s="15">
        <v>1978850178.55</v>
      </c>
      <c r="AE30" s="15">
        <f>AE31+AE32+AE33+AE34+AE35</f>
        <v>3182519002.2400002</v>
      </c>
      <c r="AF30" s="16">
        <v>0</v>
      </c>
      <c r="AG30" s="16">
        <v>0</v>
      </c>
      <c r="AH30" s="16">
        <v>1978213944.93</v>
      </c>
      <c r="AI30" s="16">
        <v>636233.62</v>
      </c>
      <c r="AJ30" s="16">
        <v>73609004.38</v>
      </c>
      <c r="AK30" s="17">
        <v>0.9641361908718111</v>
      </c>
      <c r="AL30" s="16">
        <v>0</v>
      </c>
      <c r="AM30" s="17">
        <v>0</v>
      </c>
      <c r="AN30" s="16">
        <v>0</v>
      </c>
      <c r="AO30" s="5"/>
    </row>
    <row r="31" spans="1:41" ht="15.75" outlineLevel="1">
      <c r="A31" s="18" t="s">
        <v>63</v>
      </c>
      <c r="B31" s="19" t="s">
        <v>16</v>
      </c>
      <c r="C31" s="19" t="s">
        <v>64</v>
      </c>
      <c r="D31" s="19" t="s">
        <v>18</v>
      </c>
      <c r="E31" s="19" t="s">
        <v>16</v>
      </c>
      <c r="F31" s="19" t="s">
        <v>16</v>
      </c>
      <c r="G31" s="19"/>
      <c r="H31" s="19"/>
      <c r="I31" s="19"/>
      <c r="J31" s="19"/>
      <c r="K31" s="19"/>
      <c r="L31" s="19"/>
      <c r="M31" s="20">
        <v>718683497.72</v>
      </c>
      <c r="N31" s="20">
        <v>717449747.72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>
        <v>669875233.62</v>
      </c>
      <c r="AF31" s="16">
        <v>0</v>
      </c>
      <c r="AG31" s="16">
        <v>0</v>
      </c>
      <c r="AH31" s="16">
        <v>773649117.37</v>
      </c>
      <c r="AI31" s="16">
        <v>63601.63</v>
      </c>
      <c r="AJ31" s="16">
        <v>20954266.14</v>
      </c>
      <c r="AK31" s="17">
        <v>0.9736313870692535</v>
      </c>
      <c r="AL31" s="16">
        <v>0</v>
      </c>
      <c r="AM31" s="17">
        <v>0</v>
      </c>
      <c r="AN31" s="16">
        <v>0</v>
      </c>
      <c r="AO31" s="5"/>
    </row>
    <row r="32" spans="1:41" ht="15.75" outlineLevel="1">
      <c r="A32" s="18" t="s">
        <v>65</v>
      </c>
      <c r="B32" s="19" t="s">
        <v>16</v>
      </c>
      <c r="C32" s="19" t="s">
        <v>66</v>
      </c>
      <c r="D32" s="19" t="s">
        <v>18</v>
      </c>
      <c r="E32" s="19" t="s">
        <v>16</v>
      </c>
      <c r="F32" s="19" t="s">
        <v>16</v>
      </c>
      <c r="G32" s="19"/>
      <c r="H32" s="19"/>
      <c r="I32" s="19"/>
      <c r="J32" s="19"/>
      <c r="K32" s="19"/>
      <c r="L32" s="19"/>
      <c r="M32" s="20">
        <v>2063034520.2</v>
      </c>
      <c r="N32" s="20">
        <v>2153130383.35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>
        <v>2112788150.69</v>
      </c>
      <c r="AF32" s="16">
        <v>0</v>
      </c>
      <c r="AG32" s="16">
        <v>0</v>
      </c>
      <c r="AH32" s="16">
        <v>949172749.64</v>
      </c>
      <c r="AI32" s="16">
        <v>568695.4</v>
      </c>
      <c r="AJ32" s="16">
        <v>42508512.08</v>
      </c>
      <c r="AK32" s="17">
        <v>0.9571594719909279</v>
      </c>
      <c r="AL32" s="16">
        <v>0</v>
      </c>
      <c r="AM32" s="17">
        <v>0</v>
      </c>
      <c r="AN32" s="16">
        <v>0</v>
      </c>
      <c r="AO32" s="5"/>
    </row>
    <row r="33" spans="1:41" ht="15.75" outlineLevel="1">
      <c r="A33" s="18" t="s">
        <v>67</v>
      </c>
      <c r="B33" s="19" t="s">
        <v>16</v>
      </c>
      <c r="C33" s="19" t="s">
        <v>68</v>
      </c>
      <c r="D33" s="19" t="s">
        <v>18</v>
      </c>
      <c r="E33" s="19" t="s">
        <v>16</v>
      </c>
      <c r="F33" s="19" t="s">
        <v>16</v>
      </c>
      <c r="G33" s="19"/>
      <c r="H33" s="19"/>
      <c r="I33" s="19"/>
      <c r="J33" s="19"/>
      <c r="K33" s="19"/>
      <c r="L33" s="19"/>
      <c r="M33" s="20">
        <v>327985016.41</v>
      </c>
      <c r="N33" s="20">
        <v>323681956.41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>
        <v>321506819.8</v>
      </c>
      <c r="AF33" s="16">
        <v>0</v>
      </c>
      <c r="AG33" s="16">
        <v>0</v>
      </c>
      <c r="AH33" s="16">
        <v>164843166.48</v>
      </c>
      <c r="AI33" s="16">
        <v>3351.61</v>
      </c>
      <c r="AJ33" s="16">
        <v>6567413.58</v>
      </c>
      <c r="AK33" s="17">
        <v>0.9616868155580064</v>
      </c>
      <c r="AL33" s="16">
        <v>0</v>
      </c>
      <c r="AM33" s="17">
        <v>0</v>
      </c>
      <c r="AN33" s="16">
        <v>0</v>
      </c>
      <c r="AO33" s="5"/>
    </row>
    <row r="34" spans="1:41" ht="15.75" outlineLevel="1">
      <c r="A34" s="18" t="s">
        <v>69</v>
      </c>
      <c r="B34" s="19" t="s">
        <v>16</v>
      </c>
      <c r="C34" s="19" t="s">
        <v>70</v>
      </c>
      <c r="D34" s="19" t="s">
        <v>18</v>
      </c>
      <c r="E34" s="19" t="s">
        <v>16</v>
      </c>
      <c r="F34" s="19" t="s">
        <v>16</v>
      </c>
      <c r="G34" s="19"/>
      <c r="H34" s="19"/>
      <c r="I34" s="19"/>
      <c r="J34" s="19"/>
      <c r="K34" s="19"/>
      <c r="L34" s="19"/>
      <c r="M34" s="20">
        <v>10991741</v>
      </c>
      <c r="N34" s="20">
        <v>8915024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>
        <v>7716296</v>
      </c>
      <c r="AF34" s="16">
        <v>0</v>
      </c>
      <c r="AG34" s="16">
        <v>0</v>
      </c>
      <c r="AH34" s="16">
        <v>19029807</v>
      </c>
      <c r="AI34" s="16">
        <v>0</v>
      </c>
      <c r="AJ34" s="16">
        <v>930669</v>
      </c>
      <c r="AK34" s="17">
        <v>0.9533744085060898</v>
      </c>
      <c r="AL34" s="16">
        <v>0</v>
      </c>
      <c r="AM34" s="17">
        <v>0</v>
      </c>
      <c r="AN34" s="16">
        <v>0</v>
      </c>
      <c r="AO34" s="5"/>
    </row>
    <row r="35" spans="1:41" ht="15.75" outlineLevel="1">
      <c r="A35" s="18" t="s">
        <v>71</v>
      </c>
      <c r="B35" s="19" t="s">
        <v>16</v>
      </c>
      <c r="C35" s="19" t="s">
        <v>72</v>
      </c>
      <c r="D35" s="19" t="s">
        <v>18</v>
      </c>
      <c r="E35" s="19" t="s">
        <v>16</v>
      </c>
      <c r="F35" s="19" t="s">
        <v>16</v>
      </c>
      <c r="G35" s="19"/>
      <c r="H35" s="19"/>
      <c r="I35" s="19"/>
      <c r="J35" s="19"/>
      <c r="K35" s="19"/>
      <c r="L35" s="19"/>
      <c r="M35" s="20">
        <v>73462000</v>
      </c>
      <c r="N35" s="20">
        <v>73514080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>
        <v>70632502.13</v>
      </c>
      <c r="AF35" s="16">
        <v>0</v>
      </c>
      <c r="AG35" s="16">
        <v>0</v>
      </c>
      <c r="AH35" s="16">
        <v>71519104.44</v>
      </c>
      <c r="AI35" s="16">
        <v>584.98</v>
      </c>
      <c r="AJ35" s="16">
        <v>2648143.58</v>
      </c>
      <c r="AK35" s="17">
        <v>0.9642952547905774</v>
      </c>
      <c r="AL35" s="16">
        <v>0</v>
      </c>
      <c r="AM35" s="17">
        <v>0</v>
      </c>
      <c r="AN35" s="16">
        <v>0</v>
      </c>
      <c r="AO35" s="5"/>
    </row>
    <row r="36" spans="1:41" ht="15.75">
      <c r="A36" s="13" t="s">
        <v>73</v>
      </c>
      <c r="B36" s="14" t="s">
        <v>16</v>
      </c>
      <c r="C36" s="14" t="s">
        <v>74</v>
      </c>
      <c r="D36" s="14" t="s">
        <v>18</v>
      </c>
      <c r="E36" s="14" t="s">
        <v>16</v>
      </c>
      <c r="F36" s="14" t="s">
        <v>16</v>
      </c>
      <c r="G36" s="14"/>
      <c r="H36" s="14"/>
      <c r="I36" s="14"/>
      <c r="J36" s="14"/>
      <c r="K36" s="14"/>
      <c r="L36" s="14"/>
      <c r="M36" s="15">
        <f>M37+M38+M39</f>
        <v>252081231</v>
      </c>
      <c r="N36" s="15">
        <f>N37+N38+N39</f>
        <v>250152111.22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240505473.3</v>
      </c>
      <c r="AD36" s="15">
        <v>240505473.3</v>
      </c>
      <c r="AE36" s="15">
        <f>AE37+AE38+AE39</f>
        <v>245052691.94</v>
      </c>
      <c r="AF36" s="16">
        <v>0</v>
      </c>
      <c r="AG36" s="16">
        <v>0</v>
      </c>
      <c r="AH36" s="16">
        <v>240500172.03</v>
      </c>
      <c r="AI36" s="16">
        <v>5301.27</v>
      </c>
      <c r="AJ36" s="16">
        <v>3203714.95</v>
      </c>
      <c r="AK36" s="17">
        <v>0.9868543530385339</v>
      </c>
      <c r="AL36" s="16">
        <v>0</v>
      </c>
      <c r="AM36" s="17">
        <v>0</v>
      </c>
      <c r="AN36" s="16">
        <v>0</v>
      </c>
      <c r="AO36" s="5"/>
    </row>
    <row r="37" spans="1:41" ht="15.75" outlineLevel="1">
      <c r="A37" s="18" t="s">
        <v>75</v>
      </c>
      <c r="B37" s="19" t="s">
        <v>16</v>
      </c>
      <c r="C37" s="19" t="s">
        <v>76</v>
      </c>
      <c r="D37" s="19" t="s">
        <v>18</v>
      </c>
      <c r="E37" s="19" t="s">
        <v>16</v>
      </c>
      <c r="F37" s="19" t="s">
        <v>16</v>
      </c>
      <c r="G37" s="19"/>
      <c r="H37" s="19"/>
      <c r="I37" s="19"/>
      <c r="J37" s="19"/>
      <c r="K37" s="19"/>
      <c r="L37" s="19"/>
      <c r="M37" s="20">
        <v>205504488</v>
      </c>
      <c r="N37" s="20">
        <v>203490738.22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>
        <v>198737478.47</v>
      </c>
      <c r="AF37" s="16">
        <v>0</v>
      </c>
      <c r="AG37" s="16">
        <v>0</v>
      </c>
      <c r="AH37" s="16">
        <v>197682909.97</v>
      </c>
      <c r="AI37" s="16">
        <v>4389.6</v>
      </c>
      <c r="AJ37" s="16">
        <v>2782669.68</v>
      </c>
      <c r="AK37" s="17">
        <v>0.986119269183257</v>
      </c>
      <c r="AL37" s="16">
        <v>0</v>
      </c>
      <c r="AM37" s="17">
        <v>0</v>
      </c>
      <c r="AN37" s="16">
        <v>0</v>
      </c>
      <c r="AO37" s="5"/>
    </row>
    <row r="38" spans="1:41" ht="15.75" outlineLevel="1">
      <c r="A38" s="18" t="s">
        <v>77</v>
      </c>
      <c r="B38" s="19" t="s">
        <v>16</v>
      </c>
      <c r="C38" s="19" t="s">
        <v>78</v>
      </c>
      <c r="D38" s="19" t="s">
        <v>18</v>
      </c>
      <c r="E38" s="19" t="s">
        <v>16</v>
      </c>
      <c r="F38" s="19" t="s">
        <v>16</v>
      </c>
      <c r="G38" s="19"/>
      <c r="H38" s="19"/>
      <c r="I38" s="19"/>
      <c r="J38" s="19"/>
      <c r="K38" s="19"/>
      <c r="L38" s="19"/>
      <c r="M38" s="20">
        <v>4500000</v>
      </c>
      <c r="N38" s="20">
        <v>4500000</v>
      </c>
      <c r="O38" s="20">
        <v>4500000</v>
      </c>
      <c r="P38" s="20">
        <v>4500000</v>
      </c>
      <c r="Q38" s="20">
        <v>4500000</v>
      </c>
      <c r="R38" s="20">
        <v>4500000</v>
      </c>
      <c r="S38" s="20">
        <v>4500000</v>
      </c>
      <c r="T38" s="20">
        <v>4500000</v>
      </c>
      <c r="U38" s="20">
        <v>4500000</v>
      </c>
      <c r="V38" s="20">
        <v>4500000</v>
      </c>
      <c r="W38" s="20">
        <v>4500000</v>
      </c>
      <c r="X38" s="20">
        <v>4500000</v>
      </c>
      <c r="Y38" s="20">
        <v>4500000</v>
      </c>
      <c r="Z38" s="20">
        <v>4500000</v>
      </c>
      <c r="AA38" s="20">
        <v>4500000</v>
      </c>
      <c r="AB38" s="20">
        <v>4500000</v>
      </c>
      <c r="AC38" s="20">
        <v>4500000</v>
      </c>
      <c r="AD38" s="20">
        <v>4500000</v>
      </c>
      <c r="AE38" s="20">
        <v>4500000</v>
      </c>
      <c r="AF38" s="16">
        <v>0</v>
      </c>
      <c r="AG38" s="16">
        <v>0</v>
      </c>
      <c r="AH38" s="16">
        <v>1500000</v>
      </c>
      <c r="AI38" s="16">
        <v>0</v>
      </c>
      <c r="AJ38" s="16">
        <v>0</v>
      </c>
      <c r="AK38" s="17">
        <v>1</v>
      </c>
      <c r="AL38" s="16">
        <v>0</v>
      </c>
      <c r="AM38" s="17">
        <v>0</v>
      </c>
      <c r="AN38" s="16">
        <v>0</v>
      </c>
      <c r="AO38" s="5"/>
    </row>
    <row r="39" spans="1:41" ht="31.5" outlineLevel="1">
      <c r="A39" s="18" t="s">
        <v>79</v>
      </c>
      <c r="B39" s="19" t="s">
        <v>16</v>
      </c>
      <c r="C39" s="19" t="s">
        <v>80</v>
      </c>
      <c r="D39" s="19" t="s">
        <v>18</v>
      </c>
      <c r="E39" s="19" t="s">
        <v>16</v>
      </c>
      <c r="F39" s="19" t="s">
        <v>16</v>
      </c>
      <c r="G39" s="19"/>
      <c r="H39" s="19"/>
      <c r="I39" s="19"/>
      <c r="J39" s="19"/>
      <c r="K39" s="19"/>
      <c r="L39" s="19"/>
      <c r="M39" s="20">
        <v>42076743</v>
      </c>
      <c r="N39" s="20">
        <v>42161373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>
        <v>41815213.47</v>
      </c>
      <c r="AF39" s="16">
        <v>0</v>
      </c>
      <c r="AG39" s="16">
        <v>0</v>
      </c>
      <c r="AH39" s="16">
        <v>41317262.06</v>
      </c>
      <c r="AI39" s="16">
        <v>911.67</v>
      </c>
      <c r="AJ39" s="16">
        <v>421045.27</v>
      </c>
      <c r="AK39" s="17">
        <v>0.9899124784773764</v>
      </c>
      <c r="AL39" s="16">
        <v>0</v>
      </c>
      <c r="AM39" s="17">
        <v>0</v>
      </c>
      <c r="AN39" s="16">
        <v>0</v>
      </c>
      <c r="AO39" s="5"/>
    </row>
    <row r="40" spans="1:41" ht="15.75">
      <c r="A40" s="13" t="s">
        <v>81</v>
      </c>
      <c r="B40" s="14" t="s">
        <v>16</v>
      </c>
      <c r="C40" s="14" t="s">
        <v>82</v>
      </c>
      <c r="D40" s="14" t="s">
        <v>18</v>
      </c>
      <c r="E40" s="14" t="s">
        <v>16</v>
      </c>
      <c r="F40" s="14" t="s">
        <v>16</v>
      </c>
      <c r="G40" s="14"/>
      <c r="H40" s="14"/>
      <c r="I40" s="14"/>
      <c r="J40" s="14"/>
      <c r="K40" s="14"/>
      <c r="L40" s="14"/>
      <c r="M40" s="15">
        <f>M41+M42+M43+M44+M45</f>
        <v>1020315417.76</v>
      </c>
      <c r="N40" s="15">
        <f>N41+N42+N43+N44+N45</f>
        <v>987015334.9100001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747844398.71</v>
      </c>
      <c r="AD40" s="15">
        <v>747844398.71</v>
      </c>
      <c r="AE40" s="15">
        <f>AE41+AE42+AE43+AE44+AE45</f>
        <v>944533414.24</v>
      </c>
      <c r="AF40" s="16">
        <v>0</v>
      </c>
      <c r="AG40" s="16">
        <v>0</v>
      </c>
      <c r="AH40" s="16">
        <v>747430397.48</v>
      </c>
      <c r="AI40" s="16">
        <v>414001.23</v>
      </c>
      <c r="AJ40" s="16">
        <v>44855033.71</v>
      </c>
      <c r="AK40" s="17">
        <v>0.9434148280224399</v>
      </c>
      <c r="AL40" s="16">
        <v>0</v>
      </c>
      <c r="AM40" s="17">
        <v>0</v>
      </c>
      <c r="AN40" s="16">
        <v>0</v>
      </c>
      <c r="AO40" s="5"/>
    </row>
    <row r="41" spans="1:41" ht="15.75" outlineLevel="1">
      <c r="A41" s="18" t="s">
        <v>83</v>
      </c>
      <c r="B41" s="19" t="s">
        <v>16</v>
      </c>
      <c r="C41" s="19" t="s">
        <v>84</v>
      </c>
      <c r="D41" s="19" t="s">
        <v>18</v>
      </c>
      <c r="E41" s="19" t="s">
        <v>16</v>
      </c>
      <c r="F41" s="19" t="s">
        <v>16</v>
      </c>
      <c r="G41" s="19"/>
      <c r="H41" s="19"/>
      <c r="I41" s="19"/>
      <c r="J41" s="19"/>
      <c r="K41" s="19"/>
      <c r="L41" s="19"/>
      <c r="M41" s="20">
        <v>8700000</v>
      </c>
      <c r="N41" s="20">
        <v>8700000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>
        <v>8689960.53</v>
      </c>
      <c r="AF41" s="16">
        <v>0</v>
      </c>
      <c r="AG41" s="16">
        <v>0</v>
      </c>
      <c r="AH41" s="16">
        <v>8013691.45</v>
      </c>
      <c r="AI41" s="16">
        <v>0</v>
      </c>
      <c r="AJ41" s="16">
        <v>86308.55</v>
      </c>
      <c r="AK41" s="17">
        <v>0.9893446234567901</v>
      </c>
      <c r="AL41" s="16">
        <v>0</v>
      </c>
      <c r="AM41" s="17">
        <v>0</v>
      </c>
      <c r="AN41" s="16">
        <v>0</v>
      </c>
      <c r="AO41" s="5"/>
    </row>
    <row r="42" spans="1:41" ht="15.75" outlineLevel="1">
      <c r="A42" s="18" t="s">
        <v>85</v>
      </c>
      <c r="B42" s="19" t="s">
        <v>16</v>
      </c>
      <c r="C42" s="19" t="s">
        <v>86</v>
      </c>
      <c r="D42" s="19" t="s">
        <v>18</v>
      </c>
      <c r="E42" s="19" t="s">
        <v>16</v>
      </c>
      <c r="F42" s="19" t="s">
        <v>16</v>
      </c>
      <c r="G42" s="19"/>
      <c r="H42" s="19"/>
      <c r="I42" s="19"/>
      <c r="J42" s="19"/>
      <c r="K42" s="19"/>
      <c r="L42" s="19"/>
      <c r="M42" s="20">
        <v>66283489</v>
      </c>
      <c r="N42" s="20">
        <v>66283489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>
        <v>63832448.28</v>
      </c>
      <c r="AF42" s="16">
        <v>0</v>
      </c>
      <c r="AG42" s="16">
        <v>0</v>
      </c>
      <c r="AH42" s="16">
        <v>61906421.7</v>
      </c>
      <c r="AI42" s="16">
        <v>15922.78</v>
      </c>
      <c r="AJ42" s="16">
        <v>180140.52</v>
      </c>
      <c r="AK42" s="17">
        <v>0.9970993025480381</v>
      </c>
      <c r="AL42" s="16">
        <v>0</v>
      </c>
      <c r="AM42" s="17">
        <v>0</v>
      </c>
      <c r="AN42" s="16">
        <v>0</v>
      </c>
      <c r="AO42" s="5"/>
    </row>
    <row r="43" spans="1:41" ht="15.75" outlineLevel="1">
      <c r="A43" s="18" t="s">
        <v>87</v>
      </c>
      <c r="B43" s="19" t="s">
        <v>16</v>
      </c>
      <c r="C43" s="19" t="s">
        <v>88</v>
      </c>
      <c r="D43" s="19" t="s">
        <v>18</v>
      </c>
      <c r="E43" s="19" t="s">
        <v>16</v>
      </c>
      <c r="F43" s="19" t="s">
        <v>16</v>
      </c>
      <c r="G43" s="19"/>
      <c r="H43" s="19"/>
      <c r="I43" s="19"/>
      <c r="J43" s="19"/>
      <c r="K43" s="19"/>
      <c r="L43" s="19"/>
      <c r="M43" s="20">
        <v>469007846</v>
      </c>
      <c r="N43" s="20">
        <v>445247293.17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>
        <v>418433837.16</v>
      </c>
      <c r="AF43" s="16">
        <v>0</v>
      </c>
      <c r="AG43" s="16">
        <v>0</v>
      </c>
      <c r="AH43" s="16">
        <v>496439686.36</v>
      </c>
      <c r="AI43" s="16">
        <v>82332.54</v>
      </c>
      <c r="AJ43" s="16">
        <v>40608255.3</v>
      </c>
      <c r="AK43" s="17">
        <v>0.9243977536725484</v>
      </c>
      <c r="AL43" s="16">
        <v>0</v>
      </c>
      <c r="AM43" s="17">
        <v>0</v>
      </c>
      <c r="AN43" s="16">
        <v>0</v>
      </c>
      <c r="AO43" s="5"/>
    </row>
    <row r="44" spans="1:41" ht="15.75" outlineLevel="1">
      <c r="A44" s="18" t="s">
        <v>89</v>
      </c>
      <c r="B44" s="19" t="s">
        <v>16</v>
      </c>
      <c r="C44" s="19" t="s">
        <v>90</v>
      </c>
      <c r="D44" s="19" t="s">
        <v>18</v>
      </c>
      <c r="E44" s="19" t="s">
        <v>16</v>
      </c>
      <c r="F44" s="19" t="s">
        <v>16</v>
      </c>
      <c r="G44" s="19"/>
      <c r="H44" s="19"/>
      <c r="I44" s="19"/>
      <c r="J44" s="19"/>
      <c r="K44" s="19"/>
      <c r="L44" s="19"/>
      <c r="M44" s="20">
        <v>434382349.8</v>
      </c>
      <c r="N44" s="20">
        <v>424810269.78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>
        <v>413471358.78</v>
      </c>
      <c r="AF44" s="16">
        <v>0</v>
      </c>
      <c r="AG44" s="16">
        <v>0</v>
      </c>
      <c r="AH44" s="16">
        <v>143220950.22</v>
      </c>
      <c r="AI44" s="16">
        <v>257364</v>
      </c>
      <c r="AJ44" s="16">
        <v>757564.78</v>
      </c>
      <c r="AK44" s="17">
        <v>0.994747736934442</v>
      </c>
      <c r="AL44" s="16">
        <v>0</v>
      </c>
      <c r="AM44" s="17">
        <v>0</v>
      </c>
      <c r="AN44" s="16">
        <v>0</v>
      </c>
      <c r="AO44" s="5"/>
    </row>
    <row r="45" spans="1:41" ht="31.5" outlineLevel="1">
      <c r="A45" s="18" t="s">
        <v>91</v>
      </c>
      <c r="B45" s="19" t="s">
        <v>16</v>
      </c>
      <c r="C45" s="19" t="s">
        <v>92</v>
      </c>
      <c r="D45" s="19" t="s">
        <v>18</v>
      </c>
      <c r="E45" s="19" t="s">
        <v>16</v>
      </c>
      <c r="F45" s="19" t="s">
        <v>16</v>
      </c>
      <c r="G45" s="19"/>
      <c r="H45" s="19"/>
      <c r="I45" s="19"/>
      <c r="J45" s="19"/>
      <c r="K45" s="19"/>
      <c r="L45" s="19"/>
      <c r="M45" s="20">
        <v>41941732.96</v>
      </c>
      <c r="N45" s="20">
        <v>41974282.96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>
        <v>40105809.49</v>
      </c>
      <c r="AF45" s="16">
        <v>0</v>
      </c>
      <c r="AG45" s="16">
        <v>0</v>
      </c>
      <c r="AH45" s="16">
        <v>37849647.75</v>
      </c>
      <c r="AI45" s="16">
        <v>58381.91</v>
      </c>
      <c r="AJ45" s="16">
        <v>3222764.56</v>
      </c>
      <c r="AK45" s="17">
        <v>0.9216459438453314</v>
      </c>
      <c r="AL45" s="16">
        <v>0</v>
      </c>
      <c r="AM45" s="17">
        <v>0</v>
      </c>
      <c r="AN45" s="16">
        <v>0</v>
      </c>
      <c r="AO45" s="5"/>
    </row>
    <row r="46" spans="1:41" ht="15.75">
      <c r="A46" s="13" t="s">
        <v>93</v>
      </c>
      <c r="B46" s="14" t="s">
        <v>16</v>
      </c>
      <c r="C46" s="14" t="s">
        <v>94</v>
      </c>
      <c r="D46" s="14" t="s">
        <v>18</v>
      </c>
      <c r="E46" s="14" t="s">
        <v>16</v>
      </c>
      <c r="F46" s="14" t="s">
        <v>16</v>
      </c>
      <c r="G46" s="14"/>
      <c r="H46" s="14"/>
      <c r="I46" s="14"/>
      <c r="J46" s="14"/>
      <c r="K46" s="14"/>
      <c r="L46" s="14"/>
      <c r="M46" s="15">
        <f aca="true" t="shared" si="2" ref="M46:AE46">M47+M48+M49</f>
        <v>142532580</v>
      </c>
      <c r="N46" s="15">
        <f t="shared" si="2"/>
        <v>142527358.08</v>
      </c>
      <c r="O46" s="15">
        <f t="shared" si="2"/>
        <v>1844778.08</v>
      </c>
      <c r="P46" s="15">
        <f t="shared" si="2"/>
        <v>1844778.08</v>
      </c>
      <c r="Q46" s="15">
        <f t="shared" si="2"/>
        <v>1844778.08</v>
      </c>
      <c r="R46" s="15">
        <f t="shared" si="2"/>
        <v>1844778.08</v>
      </c>
      <c r="S46" s="15">
        <f t="shared" si="2"/>
        <v>1844778.08</v>
      </c>
      <c r="T46" s="15">
        <f t="shared" si="2"/>
        <v>1844778.08</v>
      </c>
      <c r="U46" s="15">
        <f t="shared" si="2"/>
        <v>1844778.08</v>
      </c>
      <c r="V46" s="15">
        <f t="shared" si="2"/>
        <v>1844778.08</v>
      </c>
      <c r="W46" s="15">
        <f t="shared" si="2"/>
        <v>1844778.08</v>
      </c>
      <c r="X46" s="15">
        <f t="shared" si="2"/>
        <v>1844778.08</v>
      </c>
      <c r="Y46" s="15">
        <f t="shared" si="2"/>
        <v>1844778.08</v>
      </c>
      <c r="Z46" s="15">
        <f t="shared" si="2"/>
        <v>1844778.08</v>
      </c>
      <c r="AA46" s="15">
        <f t="shared" si="2"/>
        <v>1844778.08</v>
      </c>
      <c r="AB46" s="15">
        <f t="shared" si="2"/>
        <v>1844778.08</v>
      </c>
      <c r="AC46" s="15">
        <f t="shared" si="2"/>
        <v>1844778.08</v>
      </c>
      <c r="AD46" s="15">
        <f t="shared" si="2"/>
        <v>1844778.08</v>
      </c>
      <c r="AE46" s="15">
        <f t="shared" si="2"/>
        <v>138652349.14000002</v>
      </c>
      <c r="AF46" s="16">
        <v>0</v>
      </c>
      <c r="AG46" s="16">
        <v>0</v>
      </c>
      <c r="AH46" s="16">
        <v>140349162.43</v>
      </c>
      <c r="AI46" s="16">
        <v>11560</v>
      </c>
      <c r="AJ46" s="16">
        <v>1033952.57</v>
      </c>
      <c r="AK46" s="17">
        <v>0.9926874716462979</v>
      </c>
      <c r="AL46" s="16">
        <v>0</v>
      </c>
      <c r="AM46" s="17">
        <v>0</v>
      </c>
      <c r="AN46" s="16">
        <v>0</v>
      </c>
      <c r="AO46" s="5"/>
    </row>
    <row r="47" spans="1:41" ht="15.75" outlineLevel="1">
      <c r="A47" s="18" t="s">
        <v>95</v>
      </c>
      <c r="B47" s="19" t="s">
        <v>16</v>
      </c>
      <c r="C47" s="19" t="s">
        <v>96</v>
      </c>
      <c r="D47" s="19" t="s">
        <v>18</v>
      </c>
      <c r="E47" s="19" t="s">
        <v>16</v>
      </c>
      <c r="F47" s="19" t="s">
        <v>16</v>
      </c>
      <c r="G47" s="19"/>
      <c r="H47" s="19"/>
      <c r="I47" s="19"/>
      <c r="J47" s="19"/>
      <c r="K47" s="19"/>
      <c r="L47" s="19"/>
      <c r="M47" s="20">
        <v>122782580</v>
      </c>
      <c r="N47" s="20">
        <v>122782580</v>
      </c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>
        <v>120907571.06</v>
      </c>
      <c r="AF47" s="16">
        <v>0</v>
      </c>
      <c r="AG47" s="16">
        <v>0</v>
      </c>
      <c r="AH47" s="16">
        <v>128449162.43</v>
      </c>
      <c r="AI47" s="16">
        <v>11560</v>
      </c>
      <c r="AJ47" s="16">
        <v>1033952.57</v>
      </c>
      <c r="AK47" s="17">
        <v>0.9920154819493543</v>
      </c>
      <c r="AL47" s="16">
        <v>0</v>
      </c>
      <c r="AM47" s="17">
        <v>0</v>
      </c>
      <c r="AN47" s="16">
        <v>0</v>
      </c>
      <c r="AO47" s="5"/>
    </row>
    <row r="48" spans="1:41" ht="15.75" outlineLevel="1">
      <c r="A48" s="18" t="s">
        <v>97</v>
      </c>
      <c r="B48" s="19" t="s">
        <v>16</v>
      </c>
      <c r="C48" s="19" t="s">
        <v>98</v>
      </c>
      <c r="D48" s="19" t="s">
        <v>18</v>
      </c>
      <c r="E48" s="19" t="s">
        <v>16</v>
      </c>
      <c r="F48" s="19" t="s">
        <v>16</v>
      </c>
      <c r="G48" s="19"/>
      <c r="H48" s="19"/>
      <c r="I48" s="19"/>
      <c r="J48" s="19"/>
      <c r="K48" s="19"/>
      <c r="L48" s="19"/>
      <c r="M48" s="20">
        <v>17900000</v>
      </c>
      <c r="N48" s="20">
        <v>17900000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>
        <v>15900000</v>
      </c>
      <c r="AF48" s="16">
        <v>0</v>
      </c>
      <c r="AG48" s="16">
        <v>0</v>
      </c>
      <c r="AH48" s="16">
        <v>11900000</v>
      </c>
      <c r="AI48" s="16">
        <v>0</v>
      </c>
      <c r="AJ48" s="16">
        <v>0</v>
      </c>
      <c r="AK48" s="17">
        <v>1</v>
      </c>
      <c r="AL48" s="16">
        <v>0</v>
      </c>
      <c r="AM48" s="17">
        <v>0</v>
      </c>
      <c r="AN48" s="16">
        <v>0</v>
      </c>
      <c r="AO48" s="5"/>
    </row>
    <row r="49" spans="1:41" ht="31.5" outlineLevel="1">
      <c r="A49" s="18" t="s">
        <v>99</v>
      </c>
      <c r="B49" s="19"/>
      <c r="C49" s="19">
        <v>1105</v>
      </c>
      <c r="D49" s="19"/>
      <c r="E49" s="19"/>
      <c r="F49" s="19"/>
      <c r="G49" s="19"/>
      <c r="H49" s="19"/>
      <c r="I49" s="19"/>
      <c r="J49" s="19"/>
      <c r="K49" s="19"/>
      <c r="L49" s="19"/>
      <c r="M49" s="20">
        <v>1850000</v>
      </c>
      <c r="N49" s="20">
        <v>1844778.08</v>
      </c>
      <c r="O49" s="20">
        <v>1844778.08</v>
      </c>
      <c r="P49" s="20">
        <v>1844778.08</v>
      </c>
      <c r="Q49" s="20">
        <v>1844778.08</v>
      </c>
      <c r="R49" s="20">
        <v>1844778.08</v>
      </c>
      <c r="S49" s="20">
        <v>1844778.08</v>
      </c>
      <c r="T49" s="20">
        <v>1844778.08</v>
      </c>
      <c r="U49" s="20">
        <v>1844778.08</v>
      </c>
      <c r="V49" s="20">
        <v>1844778.08</v>
      </c>
      <c r="W49" s="20">
        <v>1844778.08</v>
      </c>
      <c r="X49" s="20">
        <v>1844778.08</v>
      </c>
      <c r="Y49" s="20">
        <v>1844778.08</v>
      </c>
      <c r="Z49" s="20">
        <v>1844778.08</v>
      </c>
      <c r="AA49" s="20">
        <v>1844778.08</v>
      </c>
      <c r="AB49" s="20">
        <v>1844778.08</v>
      </c>
      <c r="AC49" s="20">
        <v>1844778.08</v>
      </c>
      <c r="AD49" s="20">
        <v>1844778.08</v>
      </c>
      <c r="AE49" s="20">
        <v>1844778.08</v>
      </c>
      <c r="AF49" s="16"/>
      <c r="AG49" s="16"/>
      <c r="AH49" s="16"/>
      <c r="AI49" s="16"/>
      <c r="AJ49" s="16"/>
      <c r="AK49" s="17"/>
      <c r="AL49" s="16"/>
      <c r="AM49" s="17"/>
      <c r="AN49" s="16"/>
      <c r="AO49" s="5"/>
    </row>
    <row r="50" spans="1:41" ht="15.75">
      <c r="A50" s="13" t="s">
        <v>100</v>
      </c>
      <c r="B50" s="14" t="s">
        <v>16</v>
      </c>
      <c r="C50" s="14" t="s">
        <v>101</v>
      </c>
      <c r="D50" s="14" t="s">
        <v>18</v>
      </c>
      <c r="E50" s="14" t="s">
        <v>16</v>
      </c>
      <c r="F50" s="14" t="s">
        <v>16</v>
      </c>
      <c r="G50" s="14"/>
      <c r="H50" s="14"/>
      <c r="I50" s="14"/>
      <c r="J50" s="14"/>
      <c r="K50" s="14"/>
      <c r="L50" s="14"/>
      <c r="M50" s="15">
        <f>M51+M52</f>
        <v>3600000</v>
      </c>
      <c r="N50" s="15">
        <f>N51+N52</f>
        <v>3600000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3170200</v>
      </c>
      <c r="AD50" s="15">
        <v>3170200</v>
      </c>
      <c r="AE50" s="15">
        <f>AE51+AE52</f>
        <v>3147000</v>
      </c>
      <c r="AF50" s="16">
        <v>0</v>
      </c>
      <c r="AG50" s="16">
        <v>0</v>
      </c>
      <c r="AH50" s="16">
        <v>3170200</v>
      </c>
      <c r="AI50" s="16">
        <v>0</v>
      </c>
      <c r="AJ50" s="16">
        <v>29800</v>
      </c>
      <c r="AK50" s="17">
        <v>0.9906875</v>
      </c>
      <c r="AL50" s="16">
        <v>0</v>
      </c>
      <c r="AM50" s="17">
        <v>0</v>
      </c>
      <c r="AN50" s="16">
        <v>0</v>
      </c>
      <c r="AO50" s="5"/>
    </row>
    <row r="51" spans="1:41" ht="15.75" outlineLevel="1">
      <c r="A51" s="18" t="s">
        <v>102</v>
      </c>
      <c r="B51" s="19" t="s">
        <v>16</v>
      </c>
      <c r="C51" s="19" t="s">
        <v>103</v>
      </c>
      <c r="D51" s="19" t="s">
        <v>18</v>
      </c>
      <c r="E51" s="19" t="s">
        <v>16</v>
      </c>
      <c r="F51" s="19" t="s">
        <v>16</v>
      </c>
      <c r="G51" s="19"/>
      <c r="H51" s="19"/>
      <c r="I51" s="19"/>
      <c r="J51" s="19"/>
      <c r="K51" s="19"/>
      <c r="L51" s="19"/>
      <c r="M51" s="20">
        <v>2550000</v>
      </c>
      <c r="N51" s="20">
        <v>2550000</v>
      </c>
      <c r="O51" s="20">
        <v>2550000</v>
      </c>
      <c r="P51" s="20">
        <v>2550000</v>
      </c>
      <c r="Q51" s="20">
        <v>2550000</v>
      </c>
      <c r="R51" s="20">
        <v>2550000</v>
      </c>
      <c r="S51" s="20">
        <v>2550000</v>
      </c>
      <c r="T51" s="20">
        <v>2550000</v>
      </c>
      <c r="U51" s="20">
        <v>2550000</v>
      </c>
      <c r="V51" s="20">
        <v>2550000</v>
      </c>
      <c r="W51" s="20">
        <v>2550000</v>
      </c>
      <c r="X51" s="20">
        <v>2550000</v>
      </c>
      <c r="Y51" s="20">
        <v>2550000</v>
      </c>
      <c r="Z51" s="20">
        <v>2550000</v>
      </c>
      <c r="AA51" s="20">
        <v>2550000</v>
      </c>
      <c r="AB51" s="20">
        <v>2550000</v>
      </c>
      <c r="AC51" s="20">
        <v>2550000</v>
      </c>
      <c r="AD51" s="20">
        <v>2550000</v>
      </c>
      <c r="AE51" s="20">
        <v>2550000</v>
      </c>
      <c r="AF51" s="16">
        <v>0</v>
      </c>
      <c r="AG51" s="16">
        <v>0</v>
      </c>
      <c r="AH51" s="16">
        <v>2550000</v>
      </c>
      <c r="AI51" s="16">
        <v>0</v>
      </c>
      <c r="AJ51" s="16">
        <v>0</v>
      </c>
      <c r="AK51" s="17">
        <v>1</v>
      </c>
      <c r="AL51" s="16">
        <v>0</v>
      </c>
      <c r="AM51" s="17">
        <v>0</v>
      </c>
      <c r="AN51" s="16">
        <v>0</v>
      </c>
      <c r="AO51" s="5"/>
    </row>
    <row r="52" spans="1:41" ht="15.75" outlineLevel="1">
      <c r="A52" s="18" t="s">
        <v>104</v>
      </c>
      <c r="B52" s="19" t="s">
        <v>16</v>
      </c>
      <c r="C52" s="19" t="s">
        <v>105</v>
      </c>
      <c r="D52" s="19" t="s">
        <v>18</v>
      </c>
      <c r="E52" s="19" t="s">
        <v>16</v>
      </c>
      <c r="F52" s="19" t="s">
        <v>16</v>
      </c>
      <c r="G52" s="19"/>
      <c r="H52" s="19"/>
      <c r="I52" s="19"/>
      <c r="J52" s="19"/>
      <c r="K52" s="19"/>
      <c r="L52" s="19"/>
      <c r="M52" s="20">
        <v>1050000</v>
      </c>
      <c r="N52" s="20">
        <v>1050000</v>
      </c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>
        <v>597000</v>
      </c>
      <c r="AF52" s="16">
        <v>0</v>
      </c>
      <c r="AG52" s="16">
        <v>0</v>
      </c>
      <c r="AH52" s="16">
        <v>620200</v>
      </c>
      <c r="AI52" s="16">
        <v>0</v>
      </c>
      <c r="AJ52" s="16">
        <v>29800</v>
      </c>
      <c r="AK52" s="17">
        <v>0.9541538461538461</v>
      </c>
      <c r="AL52" s="16">
        <v>0</v>
      </c>
      <c r="AM52" s="17">
        <v>0</v>
      </c>
      <c r="AN52" s="16">
        <v>0</v>
      </c>
      <c r="AO52" s="5"/>
    </row>
    <row r="53" spans="1:41" ht="31.5">
      <c r="A53" s="13" t="s">
        <v>106</v>
      </c>
      <c r="B53" s="14" t="s">
        <v>16</v>
      </c>
      <c r="C53" s="14" t="s">
        <v>107</v>
      </c>
      <c r="D53" s="14" t="s">
        <v>18</v>
      </c>
      <c r="E53" s="14" t="s">
        <v>16</v>
      </c>
      <c r="F53" s="14" t="s">
        <v>16</v>
      </c>
      <c r="G53" s="14"/>
      <c r="H53" s="14"/>
      <c r="I53" s="14"/>
      <c r="J53" s="14"/>
      <c r="K53" s="14"/>
      <c r="L53" s="14"/>
      <c r="M53" s="15">
        <f>M54</f>
        <v>25000000</v>
      </c>
      <c r="N53" s="15">
        <f>N54</f>
        <v>25000000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8697936.98</v>
      </c>
      <c r="AD53" s="15">
        <v>8697936.98</v>
      </c>
      <c r="AE53" s="15">
        <f>AE54</f>
        <v>13094620.1</v>
      </c>
      <c r="AF53" s="16">
        <v>0</v>
      </c>
      <c r="AG53" s="16">
        <v>0</v>
      </c>
      <c r="AH53" s="16">
        <v>8697936.98</v>
      </c>
      <c r="AI53" s="16">
        <v>0</v>
      </c>
      <c r="AJ53" s="16">
        <v>12403074.64</v>
      </c>
      <c r="AK53" s="17">
        <v>0.41220473864655405</v>
      </c>
      <c r="AL53" s="16">
        <v>0</v>
      </c>
      <c r="AM53" s="17">
        <v>0</v>
      </c>
      <c r="AN53" s="16">
        <v>0</v>
      </c>
      <c r="AO53" s="5"/>
    </row>
    <row r="54" spans="1:41" ht="31.5" outlineLevel="1">
      <c r="A54" s="18" t="s">
        <v>108</v>
      </c>
      <c r="B54" s="19" t="s">
        <v>16</v>
      </c>
      <c r="C54" s="19" t="s">
        <v>109</v>
      </c>
      <c r="D54" s="19" t="s">
        <v>18</v>
      </c>
      <c r="E54" s="19" t="s">
        <v>16</v>
      </c>
      <c r="F54" s="19" t="s">
        <v>16</v>
      </c>
      <c r="G54" s="19"/>
      <c r="H54" s="19"/>
      <c r="I54" s="19"/>
      <c r="J54" s="19"/>
      <c r="K54" s="19"/>
      <c r="L54" s="19"/>
      <c r="M54" s="20">
        <v>25000000</v>
      </c>
      <c r="N54" s="20">
        <v>25000000</v>
      </c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>
        <v>13094620.1</v>
      </c>
      <c r="AF54" s="16">
        <v>0</v>
      </c>
      <c r="AG54" s="16">
        <v>0</v>
      </c>
      <c r="AH54" s="16">
        <v>8697936.98</v>
      </c>
      <c r="AI54" s="16">
        <v>0</v>
      </c>
      <c r="AJ54" s="16">
        <v>12403074.64</v>
      </c>
      <c r="AK54" s="17">
        <v>0.41220473864655405</v>
      </c>
      <c r="AL54" s="16">
        <v>0</v>
      </c>
      <c r="AM54" s="17">
        <v>0</v>
      </c>
      <c r="AN54" s="16">
        <v>0</v>
      </c>
      <c r="AO54" s="5"/>
    </row>
    <row r="55" spans="1:41" ht="47.25">
      <c r="A55" s="13" t="s">
        <v>110</v>
      </c>
      <c r="B55" s="14" t="s">
        <v>16</v>
      </c>
      <c r="C55" s="14" t="s">
        <v>111</v>
      </c>
      <c r="D55" s="14" t="s">
        <v>18</v>
      </c>
      <c r="E55" s="14" t="s">
        <v>16</v>
      </c>
      <c r="F55" s="14" t="s">
        <v>16</v>
      </c>
      <c r="G55" s="14"/>
      <c r="H55" s="14"/>
      <c r="I55" s="14"/>
      <c r="J55" s="14"/>
      <c r="K55" s="14"/>
      <c r="L55" s="14"/>
      <c r="M55" s="15">
        <f>M56</f>
        <v>36440724</v>
      </c>
      <c r="N55" s="15">
        <f>N56</f>
        <v>36440724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14472043.68</v>
      </c>
      <c r="AD55" s="15">
        <v>14472043.68</v>
      </c>
      <c r="AE55" s="15">
        <f>AE56</f>
        <v>35600900.85</v>
      </c>
      <c r="AF55" s="16">
        <v>0</v>
      </c>
      <c r="AG55" s="16">
        <v>0</v>
      </c>
      <c r="AH55" s="16">
        <v>14472043.68</v>
      </c>
      <c r="AI55" s="16">
        <v>0</v>
      </c>
      <c r="AJ55" s="16">
        <v>141356.32</v>
      </c>
      <c r="AK55" s="17">
        <v>0.9903269382895151</v>
      </c>
      <c r="AL55" s="16">
        <v>0</v>
      </c>
      <c r="AM55" s="17">
        <v>0</v>
      </c>
      <c r="AN55" s="16">
        <v>0</v>
      </c>
      <c r="AO55" s="5"/>
    </row>
    <row r="56" spans="1:41" ht="31.5" outlineLevel="1">
      <c r="A56" s="18" t="s">
        <v>112</v>
      </c>
      <c r="B56" s="19" t="s">
        <v>16</v>
      </c>
      <c r="C56" s="19" t="s">
        <v>113</v>
      </c>
      <c r="D56" s="19" t="s">
        <v>18</v>
      </c>
      <c r="E56" s="19" t="s">
        <v>16</v>
      </c>
      <c r="F56" s="19" t="s">
        <v>16</v>
      </c>
      <c r="G56" s="19"/>
      <c r="H56" s="19"/>
      <c r="I56" s="19"/>
      <c r="J56" s="19"/>
      <c r="K56" s="19"/>
      <c r="L56" s="19"/>
      <c r="M56" s="20">
        <v>36440724</v>
      </c>
      <c r="N56" s="20">
        <v>36440724</v>
      </c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>
        <v>35600900.85</v>
      </c>
      <c r="AF56" s="16">
        <v>0</v>
      </c>
      <c r="AG56" s="16">
        <v>0</v>
      </c>
      <c r="AH56" s="16">
        <v>14472043.68</v>
      </c>
      <c r="AI56" s="16">
        <v>0</v>
      </c>
      <c r="AJ56" s="16">
        <v>141356.32</v>
      </c>
      <c r="AK56" s="17">
        <v>0.9903269382895151</v>
      </c>
      <c r="AL56" s="16">
        <v>0</v>
      </c>
      <c r="AM56" s="17">
        <v>0</v>
      </c>
      <c r="AN56" s="16">
        <v>0</v>
      </c>
      <c r="AO56" s="5"/>
    </row>
    <row r="57" spans="1:41" s="26" customFormat="1" ht="15.75">
      <c r="A57" s="30" t="s">
        <v>114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22">
        <f>M8+M16+M20+M25+M30+M36+M40+M46+M50+M53+M55</f>
        <v>7125893960.58</v>
      </c>
      <c r="N57" s="22">
        <f>N8+N16+N20+N25+N30+N36+N40+N46+N50+N53+N55</f>
        <v>7072034092.98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4479448605.62</v>
      </c>
      <c r="AD57" s="22">
        <v>4479448605.62</v>
      </c>
      <c r="AE57" s="22">
        <f>AE8+AE16+AE20+AE25+AE30+AE36+AE40+AE46+AE50+AE53+AE55</f>
        <v>6819699691.890001</v>
      </c>
      <c r="AF57" s="23">
        <v>0</v>
      </c>
      <c r="AG57" s="23">
        <v>0</v>
      </c>
      <c r="AH57" s="23">
        <v>4478256034.98</v>
      </c>
      <c r="AI57" s="23">
        <v>1192570.64</v>
      </c>
      <c r="AJ57" s="23">
        <v>239320548.86</v>
      </c>
      <c r="AK57" s="24">
        <v>0.9492832683639993</v>
      </c>
      <c r="AL57" s="23">
        <v>0</v>
      </c>
      <c r="AM57" s="24">
        <v>0</v>
      </c>
      <c r="AN57" s="23">
        <v>0</v>
      </c>
      <c r="AO57" s="25"/>
    </row>
    <row r="58" spans="1:41" ht="15">
      <c r="A58" s="2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ht="14.2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5"/>
    </row>
  </sheetData>
  <sheetProtection selectLockedCells="1" selectUnlockedCells="1"/>
  <mergeCells count="43">
    <mergeCell ref="N1:AE2"/>
    <mergeCell ref="A3:AL3"/>
    <mergeCell ref="A4:AL4"/>
    <mergeCell ref="A5:AN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Y6:Y7"/>
    <mergeCell ref="M6:M7"/>
    <mergeCell ref="N6:N7"/>
    <mergeCell ref="O6:O7"/>
    <mergeCell ref="P6:P7"/>
    <mergeCell ref="Q6:Q7"/>
    <mergeCell ref="R6:R7"/>
    <mergeCell ref="AA6:AA7"/>
    <mergeCell ref="AB6:AB7"/>
    <mergeCell ref="AC6:AC7"/>
    <mergeCell ref="AE6:AE7"/>
    <mergeCell ref="AF6:AF7"/>
    <mergeCell ref="S6:S7"/>
    <mergeCell ref="T6:T7"/>
    <mergeCell ref="U6:U7"/>
    <mergeCell ref="V6:V7"/>
    <mergeCell ref="W6:W7"/>
    <mergeCell ref="AN6:AN7"/>
    <mergeCell ref="A57:L57"/>
    <mergeCell ref="A59:AD59"/>
    <mergeCell ref="AG6:AG7"/>
    <mergeCell ref="AI6:AI7"/>
    <mergeCell ref="AJ6:AJ7"/>
    <mergeCell ref="AK6:AK7"/>
    <mergeCell ref="AL6:AL7"/>
    <mergeCell ref="AM6:AM7"/>
    <mergeCell ref="Z6:Z7"/>
  </mergeCells>
  <printOptions/>
  <pageMargins left="0.7402777777777778" right="0.3402777777777778" top="0.5902777777777778" bottom="0.6041666666666666" header="0.5118055555555555" footer="0.4097222222222222"/>
  <pageSetup firstPageNumber="68" useFirstPageNumber="1" fitToHeight="200" fitToWidth="1" horizontalDpi="300" verticalDpi="300" orientation="portrait" paperSize="9"/>
  <headerFooter alignWithMargins="0">
    <oddFooter>&amp;C&amp;"Times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UF08\User1</dc:creator>
  <cp:keywords/>
  <dc:description/>
  <cp:lastModifiedBy>user</cp:lastModifiedBy>
  <cp:lastPrinted>2020-02-25T06:06:09Z</cp:lastPrinted>
  <dcterms:created xsi:type="dcterms:W3CDTF">2020-02-12T13:08:52Z</dcterms:created>
  <dcterms:modified xsi:type="dcterms:W3CDTF">2021-05-26T06:18:45Z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bks_2019</vt:lpwstr>
  </property>
  <property fmtid="{D5CDD505-2E9C-101B-9397-08002B2CF9AE}" pid="3" name="Версия базы">
    <vt:lpwstr>19.1.1766.80763966</vt:lpwstr>
  </property>
  <property fmtid="{D5CDD505-2E9C-101B-9397-08002B2CF9AE}" pid="4" name="Версия клиента">
    <vt:lpwstr>19.2.35.1200</vt:lpwstr>
  </property>
  <property fmtid="{D5CDD505-2E9C-101B-9397-08002B2CF9AE}" pid="5" name="Локальная база">
    <vt:lpwstr>используется</vt:lpwstr>
  </property>
  <property fmtid="{D5CDD505-2E9C-101B-9397-08002B2CF9AE}" pid="6" name="Название документа">
    <vt:lpwstr>Роспись(4).xls</vt:lpwstr>
  </property>
  <property fmtid="{D5CDD505-2E9C-101B-9397-08002B2CF9AE}" pid="7" name="Название отчета">
    <vt:lpwstr>Роспись(4).xls</vt:lpwstr>
  </property>
  <property fmtid="{D5CDD505-2E9C-101B-9397-08002B2CF9AE}" pid="8" name="Пользователь">
    <vt:lpwstr>uhanovamv</vt:lpwstr>
  </property>
  <property fmtid="{D5CDD505-2E9C-101B-9397-08002B2CF9AE}" pid="9" name="Сервер">
    <vt:lpwstr>192.168.30.152</vt:lpwstr>
  </property>
  <property fmtid="{D5CDD505-2E9C-101B-9397-08002B2CF9AE}" pid="10" name="Тип сервера">
    <vt:lpwstr>MSSQL</vt:lpwstr>
  </property>
  <property fmtid="{D5CDD505-2E9C-101B-9397-08002B2CF9AE}" pid="11" name="Шаблон">
    <vt:lpwstr>sqr_info_isp_budg_2019.xlt</vt:lpwstr>
  </property>
</Properties>
</file>