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жид Расходы 2020" sheetId="1" r:id="rId1"/>
  </sheets>
  <definedNames>
    <definedName name="_xlnm.Print_Area" localSheetId="0">'Ожид Расходы 2020'!$A$1:$B$76</definedName>
    <definedName name="_xlnm.Print_Titles" localSheetId="0">'Ожид Расходы 2020'!$1:$1</definedName>
    <definedName name="Excel_BuiltIn_Print_Area" localSheetId="0">'Ожид Расходы 2020'!$A$1:$B$76</definedName>
    <definedName name="Excel_BuiltIn_Print_Titles" localSheetId="0">'Ожид Расходы 2020'!$1:$1</definedName>
  </definedNames>
  <calcPr fullCalcOnLoad="1"/>
</workbook>
</file>

<file path=xl/sharedStrings.xml><?xml version="1.0" encoding="utf-8"?>
<sst xmlns="http://schemas.openxmlformats.org/spreadsheetml/2006/main" count="77" uniqueCount="56">
  <si>
    <t>РАСХОДЫ</t>
  </si>
  <si>
    <t>Сумма (руб.)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</si>
  <si>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</si>
  <si>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</si>
  <si>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</si>
  <si>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</si>
  <si>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</si>
  <si>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</si>
  <si>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</si>
  <si>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</si>
  <si>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</si>
  <si>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</si>
  <si>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</si>
  <si>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</si>
  <si>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</si>
  <si>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</si>
  <si>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</si>
  <si>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</si>
  <si>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</si>
  <si>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</si>
  <si>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</si>
  <si>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</si>
  <si>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</si>
  <si>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</si>
  <si>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</si>
  <si>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Кинематография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</si>
  <si>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</si>
  <si>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</si>
  <si>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</si>
  <si>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</si>
  <si>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</si>
  <si>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</si>
  <si>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</si>
  <si>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</si>
  <si>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</si>
  <si>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</si>
  <si>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</si>
  <si>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</si>
  <si>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Комитет по материально-техническому обеспечению Администрации города Обнинска</t>
  </si>
  <si>
    <t>Управление финансов Администрации города Обнинска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</si>
  <si>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</si>
  <si>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культуры и молодёжной политики Администрации города  Обнинска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</si>
  <si>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</si>
  <si>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</si>
  <si>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</si>
  <si>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Управление социальной защиты населения Администрации города Обнинска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</si>
  <si>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</si>
  <si>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</si>
  <si>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</si>
  <si>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</si>
  <si>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Управление общего образования Администрации города Обнинска</t>
  </si>
  <si>
    <t>Другие вопросы в области образования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</si>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</sst>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#,##0.0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horizontal="left" wrapText="1"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center" vertical="top" shrinkToFit="1"/>
      <protection/>
    </xf>
    <xf numFmtId="164" fontId="17" fillId="0" borderId="11">
      <alignment horizontal="center" vertical="top" wrapText="1"/>
      <protection/>
    </xf>
    <xf numFmtId="166" fontId="17" fillId="0" borderId="11">
      <alignment horizontal="right" vertical="top" shrinkToFit="1"/>
      <protection/>
    </xf>
    <xf numFmtId="167" fontId="17" fillId="0" borderId="11">
      <alignment horizontal="center" vertical="top" shrinkToFit="1"/>
      <protection/>
    </xf>
    <xf numFmtId="164" fontId="17" fillId="24" borderId="13">
      <alignment/>
      <protection/>
    </xf>
    <xf numFmtId="164" fontId="22" fillId="0" borderId="14">
      <alignment horizontal="left" wrapText="1" indent="2"/>
      <protection/>
    </xf>
    <xf numFmtId="166" fontId="23" fillId="11" borderId="11">
      <alignment horizontal="right" vertical="top" shrinkToFit="1"/>
      <protection/>
    </xf>
    <xf numFmtId="167" fontId="23" fillId="11" borderId="11">
      <alignment horizontal="center" vertical="top" shrinkToFit="1"/>
      <protection/>
    </xf>
    <xf numFmtId="164" fontId="17" fillId="0" borderId="0">
      <alignment/>
      <protection/>
    </xf>
    <xf numFmtId="164" fontId="17" fillId="24" borderId="10">
      <alignment horizontal="left"/>
      <protection/>
    </xf>
    <xf numFmtId="164" fontId="17" fillId="0" borderId="11">
      <alignment horizontal="left" vertical="top" wrapText="1"/>
      <protection/>
    </xf>
    <xf numFmtId="166" fontId="23" fillId="5" borderId="11">
      <alignment horizontal="right" vertical="top" shrinkToFit="1"/>
      <protection/>
    </xf>
    <xf numFmtId="167" fontId="23" fillId="5" borderId="11">
      <alignment horizontal="center" vertical="top" shrinkToFit="1"/>
      <protection/>
    </xf>
    <xf numFmtId="164" fontId="17" fillId="24" borderId="12">
      <alignment horizontal="left"/>
      <protection/>
    </xf>
    <xf numFmtId="164" fontId="17" fillId="24" borderId="13">
      <alignment horizontal="left"/>
      <protection/>
    </xf>
    <xf numFmtId="164" fontId="17" fillId="24" borderId="0">
      <alignment horizontal="left"/>
      <protection/>
    </xf>
    <xf numFmtId="165" fontId="24" fillId="0" borderId="11">
      <alignment horizontal="center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15" applyNumberFormat="0" applyFill="0" applyAlignment="0" applyProtection="0"/>
    <xf numFmtId="164" fontId="27" fillId="0" borderId="16" applyNumberFormat="0" applyFill="0" applyAlignment="0" applyProtection="0"/>
    <xf numFmtId="164" fontId="28" fillId="0" borderId="17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18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0" fillId="22" borderId="0">
      <alignment/>
      <protection/>
    </xf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25">
    <xf numFmtId="164" fontId="0" fillId="0" borderId="0" xfId="0" applyAlignment="1">
      <alignment/>
    </xf>
    <xf numFmtId="165" fontId="32" fillId="0" borderId="19" xfId="0" applyNumberFormat="1" applyFont="1" applyFill="1" applyBorder="1" applyAlignment="1">
      <alignment horizontal="center" vertical="center" wrapText="1"/>
    </xf>
    <xf numFmtId="164" fontId="33" fillId="0" borderId="19" xfId="0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top" shrinkToFit="1"/>
    </xf>
    <xf numFmtId="164" fontId="35" fillId="0" borderId="11" xfId="0" applyFont="1" applyFill="1" applyBorder="1" applyAlignment="1">
      <alignment vertical="top" wrapText="1"/>
    </xf>
    <xf numFmtId="166" fontId="36" fillId="0" borderId="11" xfId="0" applyNumberFormat="1" applyFont="1" applyFill="1" applyBorder="1" applyAlignment="1">
      <alignment horizontal="center" vertical="top" shrinkToFit="1"/>
    </xf>
    <xf numFmtId="164" fontId="37" fillId="0" borderId="11" xfId="0" applyFont="1" applyFill="1" applyBorder="1" applyAlignment="1">
      <alignment vertical="top" wrapText="1"/>
    </xf>
    <xf numFmtId="166" fontId="38" fillId="0" borderId="11" xfId="126" applyNumberFormat="1" applyFont="1" applyFill="1" applyBorder="1" applyAlignment="1">
      <alignment horizontal="center" vertical="top" shrinkToFit="1"/>
      <protection/>
    </xf>
    <xf numFmtId="164" fontId="39" fillId="0" borderId="11" xfId="0" applyFont="1" applyFill="1" applyBorder="1" applyAlignment="1">
      <alignment vertical="top" wrapText="1"/>
    </xf>
    <xf numFmtId="165" fontId="39" fillId="0" borderId="11" xfId="0" applyNumberFormat="1" applyFont="1" applyFill="1" applyBorder="1" applyAlignment="1">
      <alignment horizontal="left" wrapText="1"/>
    </xf>
    <xf numFmtId="164" fontId="0" fillId="0" borderId="0" xfId="0" applyFill="1" applyAlignment="1">
      <alignment/>
    </xf>
    <xf numFmtId="166" fontId="36" fillId="0" borderId="11" xfId="126" applyNumberFormat="1" applyFont="1" applyFill="1" applyBorder="1" applyAlignment="1">
      <alignment horizontal="center" vertical="top" shrinkToFit="1"/>
      <protection/>
    </xf>
    <xf numFmtId="164" fontId="35" fillId="0" borderId="11" xfId="0" applyFont="1" applyFill="1" applyBorder="1" applyAlignment="1">
      <alignment vertical="center"/>
    </xf>
    <xf numFmtId="166" fontId="34" fillId="0" borderId="11" xfId="0" applyNumberFormat="1" applyFont="1" applyFill="1" applyBorder="1" applyAlignment="1">
      <alignment horizontal="center" vertical="center" shrinkToFit="1"/>
    </xf>
    <xf numFmtId="164" fontId="32" fillId="0" borderId="11" xfId="0" applyFont="1" applyFill="1" applyBorder="1" applyAlignment="1">
      <alignment horizontal="left" vertical="top" wrapText="1"/>
    </xf>
    <xf numFmtId="164" fontId="37" fillId="0" borderId="11" xfId="0" applyFont="1" applyFill="1" applyBorder="1" applyAlignment="1">
      <alignment horizontal="left" vertical="top" wrapText="1"/>
    </xf>
    <xf numFmtId="164" fontId="32" fillId="0" borderId="11" xfId="0" applyFont="1" applyFill="1" applyBorder="1" applyAlignment="1">
      <alignment vertical="top" wrapText="1"/>
    </xf>
    <xf numFmtId="166" fontId="38" fillId="0" borderId="11" xfId="0" applyNumberFormat="1" applyFont="1" applyFill="1" applyBorder="1" applyAlignment="1">
      <alignment horizontal="center" vertical="top" shrinkToFit="1"/>
    </xf>
    <xf numFmtId="166" fontId="35" fillId="0" borderId="11" xfId="0" applyNumberFormat="1" applyFont="1" applyFill="1" applyBorder="1" applyAlignment="1">
      <alignment horizontal="center" vertical="center"/>
    </xf>
    <xf numFmtId="165" fontId="32" fillId="0" borderId="11" xfId="0" applyNumberFormat="1" applyFont="1" applyFill="1" applyBorder="1" applyAlignment="1">
      <alignment horizontal="left" vertical="top" wrapText="1"/>
    </xf>
    <xf numFmtId="164" fontId="32" fillId="0" borderId="11" xfId="0" applyFont="1" applyBorder="1" applyAlignment="1">
      <alignment horizontal="left" wrapText="1"/>
    </xf>
    <xf numFmtId="166" fontId="32" fillId="0" borderId="11" xfId="0" applyNumberFormat="1" applyFont="1" applyFill="1" applyBorder="1" applyAlignment="1">
      <alignment horizontal="center" vertical="top" shrinkToFit="1"/>
    </xf>
    <xf numFmtId="164" fontId="40" fillId="0" borderId="0" xfId="0" applyFont="1" applyAlignment="1">
      <alignment/>
    </xf>
    <xf numFmtId="168" fontId="40" fillId="0" borderId="0" xfId="0" applyNumberFormat="1" applyFont="1" applyAlignment="1">
      <alignment/>
    </xf>
  </cellXfs>
  <cellStyles count="1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56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Обычный_Расходы 2009" xfId="126"/>
    <cellStyle name="Плохой" xfId="127"/>
    <cellStyle name="Пояснение" xfId="128"/>
    <cellStyle name="Примечание" xfId="129"/>
    <cellStyle name="Связанная ячейка" xfId="130"/>
    <cellStyle name="Текст предупреждения" xfId="131"/>
    <cellStyle name="Хороший" xfId="1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7"/>
  <sheetViews>
    <sheetView tabSelected="1" view="pageBreakPreview" zoomScale="120" zoomScaleSheetLayoutView="120" workbookViewId="0" topLeftCell="A1">
      <selection activeCell="A6" sqref="A6"/>
    </sheetView>
  </sheetViews>
  <sheetFormatPr defaultColWidth="9.00390625" defaultRowHeight="12.75"/>
  <cols>
    <col min="1" max="1" width="61.375" style="0" customWidth="1"/>
    <col min="2" max="2" width="19.75390625" style="0" customWidth="1"/>
    <col min="3" max="3" width="12.125" style="0" customWidth="1"/>
    <col min="6" max="6" width="9.875" style="0" customWidth="1"/>
  </cols>
  <sheetData>
    <row r="1" spans="1:2" ht="21" customHeight="1">
      <c r="A1" s="1" t="s">
        <v>0</v>
      </c>
      <c r="B1" s="2" t="s">
        <v>1</v>
      </c>
    </row>
    <row r="2" spans="1:2" ht="33" customHeight="1">
      <c r="A2" s="3" t="s">
        <v>2</v>
      </c>
      <c r="B2" s="4">
        <f>SUM(B3,B8,B11,B15,B20,B26,B28,B31,B36,B24,B34)</f>
        <v>3018535885.73</v>
      </c>
    </row>
    <row r="3" spans="1:2" ht="23.25" customHeight="1">
      <c r="A3" s="5" t="s">
        <v>3</v>
      </c>
      <c r="B3" s="6">
        <f>SUM(B4:B7)</f>
        <v>358850765.2</v>
      </c>
    </row>
    <row r="4" spans="1:2" ht="45">
      <c r="A4" s="7" t="s">
        <v>4</v>
      </c>
      <c r="B4" s="8">
        <v>194539102</v>
      </c>
    </row>
    <row r="5" spans="1:2" ht="15">
      <c r="A5" s="7" t="s">
        <v>5</v>
      </c>
      <c r="B5" s="8">
        <v>10994</v>
      </c>
    </row>
    <row r="6" spans="1:2" ht="15">
      <c r="A6" s="7" t="s">
        <v>6</v>
      </c>
      <c r="B6" s="8">
        <v>1166074</v>
      </c>
    </row>
    <row r="7" spans="1:2" ht="15">
      <c r="A7" s="7" t="s">
        <v>7</v>
      </c>
      <c r="B7" s="8">
        <f>153370644.7+5913950.5+3850000</f>
        <v>163134595.2</v>
      </c>
    </row>
    <row r="8" spans="1:2" ht="30">
      <c r="A8" s="5" t="s">
        <v>8</v>
      </c>
      <c r="B8" s="6">
        <f>SUM(B9:B10)</f>
        <v>38459267</v>
      </c>
    </row>
    <row r="9" spans="1:2" ht="18" customHeight="1">
      <c r="A9" s="9" t="s">
        <v>9</v>
      </c>
      <c r="B9" s="8">
        <v>5456267</v>
      </c>
    </row>
    <row r="10" spans="1:2" ht="31.5" customHeight="1">
      <c r="A10" s="10" t="s">
        <v>10</v>
      </c>
      <c r="B10" s="8">
        <v>33003000</v>
      </c>
    </row>
    <row r="11" spans="1:2" ht="17.25" customHeight="1">
      <c r="A11" s="5" t="s">
        <v>11</v>
      </c>
      <c r="B11" s="6">
        <f>SUM(B12:B14)</f>
        <v>718408305.8</v>
      </c>
    </row>
    <row r="12" spans="1:2" ht="17.25" customHeight="1">
      <c r="A12" s="7" t="s">
        <v>12</v>
      </c>
      <c r="B12" s="8">
        <v>80030100</v>
      </c>
    </row>
    <row r="13" spans="1:2" ht="17.25" customHeight="1">
      <c r="A13" s="7" t="s">
        <v>13</v>
      </c>
      <c r="B13" s="8">
        <v>613992168</v>
      </c>
    </row>
    <row r="14" spans="1:2" ht="17.25" customHeight="1">
      <c r="A14" s="7" t="s">
        <v>14</v>
      </c>
      <c r="B14" s="8">
        <v>24386037.8</v>
      </c>
    </row>
    <row r="15" spans="1:2" ht="17.25" customHeight="1">
      <c r="A15" s="5" t="s">
        <v>15</v>
      </c>
      <c r="B15" s="6">
        <f>SUM(B16:B19)</f>
        <v>516802584.62000006</v>
      </c>
    </row>
    <row r="16" spans="1:2" ht="17.25" customHeight="1">
      <c r="A16" s="7" t="s">
        <v>16</v>
      </c>
      <c r="B16" s="8">
        <v>70252467.29</v>
      </c>
    </row>
    <row r="17" spans="1:2" ht="17.25" customHeight="1">
      <c r="A17" s="7" t="s">
        <v>17</v>
      </c>
      <c r="B17" s="8">
        <f>163569548-9676666.67-7200000</f>
        <v>146692881.33</v>
      </c>
    </row>
    <row r="18" spans="1:2" ht="17.25" customHeight="1">
      <c r="A18" s="7" t="s">
        <v>18</v>
      </c>
      <c r="B18" s="8">
        <v>257142094</v>
      </c>
    </row>
    <row r="19" spans="1:2" ht="17.25" customHeight="1">
      <c r="A19" s="7" t="s">
        <v>19</v>
      </c>
      <c r="B19" s="8">
        <v>42715142</v>
      </c>
    </row>
    <row r="20" spans="1:2" ht="18" customHeight="1">
      <c r="A20" s="5" t="s">
        <v>20</v>
      </c>
      <c r="B20" s="6">
        <f>SUM(B21:B23)</f>
        <v>1180570283.44</v>
      </c>
    </row>
    <row r="21" spans="1:2" ht="18" customHeight="1">
      <c r="A21" s="7" t="s">
        <v>21</v>
      </c>
      <c r="B21" s="8">
        <v>1170324899.44</v>
      </c>
    </row>
    <row r="22" spans="1:2" ht="18" customHeight="1">
      <c r="A22" s="7" t="s">
        <v>22</v>
      </c>
      <c r="B22" s="8">
        <v>9320124</v>
      </c>
    </row>
    <row r="23" spans="1:2" s="11" customFormat="1" ht="18" customHeight="1">
      <c r="A23" s="7" t="s">
        <v>23</v>
      </c>
      <c r="B23" s="8">
        <v>925260</v>
      </c>
    </row>
    <row r="24" spans="1:2" ht="18" customHeight="1">
      <c r="A24" s="5" t="s">
        <v>24</v>
      </c>
      <c r="B24" s="12">
        <f>SUM(B25:B25)</f>
        <v>1350000</v>
      </c>
    </row>
    <row r="25" spans="1:2" ht="18" customHeight="1">
      <c r="A25" s="7" t="s">
        <v>25</v>
      </c>
      <c r="B25" s="8">
        <v>1350000</v>
      </c>
    </row>
    <row r="26" spans="1:2" ht="18" customHeight="1">
      <c r="A26" s="13" t="s">
        <v>26</v>
      </c>
      <c r="B26" s="6">
        <f>SUM(B27:B27)</f>
        <v>1200000</v>
      </c>
    </row>
    <row r="27" spans="1:2" ht="18" customHeight="1">
      <c r="A27" s="7" t="s">
        <v>27</v>
      </c>
      <c r="B27" s="8">
        <v>1200000</v>
      </c>
    </row>
    <row r="28" spans="1:2" ht="18" customHeight="1">
      <c r="A28" s="5" t="s">
        <v>28</v>
      </c>
      <c r="B28" s="6">
        <f>SUM(B29:B30)</f>
        <v>159822081</v>
      </c>
    </row>
    <row r="29" spans="1:2" ht="18" customHeight="1">
      <c r="A29" s="7" t="s">
        <v>29</v>
      </c>
      <c r="B29" s="8">
        <v>142822081</v>
      </c>
    </row>
    <row r="30" spans="1:2" ht="18" customHeight="1">
      <c r="A30" s="7" t="s">
        <v>30</v>
      </c>
      <c r="B30" s="8">
        <v>17000000</v>
      </c>
    </row>
    <row r="31" spans="1:2" ht="18" customHeight="1">
      <c r="A31" s="5" t="s">
        <v>31</v>
      </c>
      <c r="B31" s="6">
        <f>SUM(B32:B33)</f>
        <v>3004000</v>
      </c>
    </row>
    <row r="32" spans="1:2" ht="18" customHeight="1">
      <c r="A32" s="7" t="s">
        <v>32</v>
      </c>
      <c r="B32" s="8">
        <v>2550000</v>
      </c>
    </row>
    <row r="33" spans="1:2" ht="18" customHeight="1">
      <c r="A33" s="7" t="s">
        <v>33</v>
      </c>
      <c r="B33" s="8">
        <v>454000</v>
      </c>
    </row>
    <row r="34" spans="1:2" ht="18" customHeight="1">
      <c r="A34" s="5" t="s">
        <v>34</v>
      </c>
      <c r="B34" s="6">
        <f>B35</f>
        <v>17399993.67</v>
      </c>
    </row>
    <row r="35" spans="1:2" ht="30">
      <c r="A35" s="7" t="s">
        <v>35</v>
      </c>
      <c r="B35" s="8">
        <v>17399993.67</v>
      </c>
    </row>
    <row r="36" spans="1:2" ht="47.25" customHeight="1">
      <c r="A36" s="5" t="s">
        <v>36</v>
      </c>
      <c r="B36" s="12">
        <f>B37</f>
        <v>22668605</v>
      </c>
    </row>
    <row r="37" spans="1:2" ht="18" customHeight="1">
      <c r="A37" s="7" t="s">
        <v>37</v>
      </c>
      <c r="B37" s="8">
        <v>22668605</v>
      </c>
    </row>
    <row r="38" spans="1:2" ht="33" customHeight="1">
      <c r="A38" s="3" t="s">
        <v>38</v>
      </c>
      <c r="B38" s="14">
        <f aca="true" t="shared" si="0" ref="B38:B39">B39</f>
        <v>27639500</v>
      </c>
    </row>
    <row r="39" spans="1:2" ht="21" customHeight="1">
      <c r="A39" s="5" t="s">
        <v>3</v>
      </c>
      <c r="B39" s="6">
        <f t="shared" si="0"/>
        <v>27639500</v>
      </c>
    </row>
    <row r="40" spans="1:2" ht="51.75" customHeight="1">
      <c r="A40" s="7" t="s">
        <v>4</v>
      </c>
      <c r="B40" s="8">
        <v>27639500</v>
      </c>
    </row>
    <row r="41" spans="1:2" ht="18" customHeight="1">
      <c r="A41" s="3" t="s">
        <v>39</v>
      </c>
      <c r="B41" s="14">
        <f>SUM(B42)</f>
        <v>31260000</v>
      </c>
    </row>
    <row r="42" spans="1:2" ht="18" customHeight="1">
      <c r="A42" s="5" t="s">
        <v>3</v>
      </c>
      <c r="B42" s="6">
        <f>SUM(B43:B43)</f>
        <v>31260000</v>
      </c>
    </row>
    <row r="43" spans="1:2" ht="36.75" customHeight="1">
      <c r="A43" s="7" t="s">
        <v>40</v>
      </c>
      <c r="B43" s="8">
        <v>31260000</v>
      </c>
    </row>
    <row r="44" spans="1:2" ht="38.25" customHeight="1">
      <c r="A44" s="15" t="s">
        <v>41</v>
      </c>
      <c r="B44" s="4">
        <f>SUM(B45,B48)</f>
        <v>416042498.1</v>
      </c>
    </row>
    <row r="45" spans="1:2" ht="18" customHeight="1">
      <c r="A45" s="5" t="s">
        <v>20</v>
      </c>
      <c r="B45" s="6">
        <f>SUM(B46:B47)</f>
        <v>144021510</v>
      </c>
    </row>
    <row r="46" spans="1:2" ht="18" customHeight="1">
      <c r="A46" s="16" t="s">
        <v>23</v>
      </c>
      <c r="B46" s="8">
        <v>135151510</v>
      </c>
    </row>
    <row r="47" spans="1:2" ht="18" customHeight="1">
      <c r="A47" s="16" t="s">
        <v>42</v>
      </c>
      <c r="B47" s="8">
        <v>8870000</v>
      </c>
    </row>
    <row r="48" spans="1:2" ht="18" customHeight="1">
      <c r="A48" s="5" t="s">
        <v>24</v>
      </c>
      <c r="B48" s="6">
        <f>SUM(B49:B51)</f>
        <v>272020988.1</v>
      </c>
    </row>
    <row r="49" spans="1:2" ht="18" customHeight="1">
      <c r="A49" s="7" t="s">
        <v>43</v>
      </c>
      <c r="B49" s="8">
        <v>228435988.1</v>
      </c>
    </row>
    <row r="50" spans="1:2" ht="18" customHeight="1">
      <c r="A50" s="7" t="s">
        <v>25</v>
      </c>
      <c r="B50" s="8">
        <v>1500000</v>
      </c>
    </row>
    <row r="51" spans="1:2" ht="18" customHeight="1">
      <c r="A51" s="7" t="s">
        <v>44</v>
      </c>
      <c r="B51" s="8">
        <v>42085000</v>
      </c>
    </row>
    <row r="52" spans="1:2" ht="35.25" customHeight="1">
      <c r="A52" s="17" t="s">
        <v>45</v>
      </c>
      <c r="B52" s="4">
        <f>SUM(B55,B53)</f>
        <v>1134378277.95</v>
      </c>
    </row>
    <row r="53" spans="1:2" ht="17.25" customHeight="1">
      <c r="A53" s="5" t="s">
        <v>3</v>
      </c>
      <c r="B53" s="6">
        <f>B54</f>
        <v>28300000</v>
      </c>
    </row>
    <row r="54" spans="1:2" ht="17.25" customHeight="1">
      <c r="A54" s="7" t="s">
        <v>7</v>
      </c>
      <c r="B54" s="18">
        <v>28300000</v>
      </c>
    </row>
    <row r="55" spans="1:2" ht="17.25" customHeight="1">
      <c r="A55" s="13" t="s">
        <v>26</v>
      </c>
      <c r="B55" s="19">
        <f>SUM(B56:B60)</f>
        <v>1106078277.95</v>
      </c>
    </row>
    <row r="56" spans="1:2" ht="17.25" customHeight="1">
      <c r="A56" s="7" t="s">
        <v>46</v>
      </c>
      <c r="B56" s="8">
        <v>10100000</v>
      </c>
    </row>
    <row r="57" spans="1:2" ht="17.25" customHeight="1">
      <c r="A57" s="7" t="s">
        <v>47</v>
      </c>
      <c r="B57" s="8">
        <v>68822620</v>
      </c>
    </row>
    <row r="58" spans="1:2" ht="17.25" customHeight="1">
      <c r="A58" s="7" t="s">
        <v>48</v>
      </c>
      <c r="B58" s="8">
        <v>469548990</v>
      </c>
    </row>
    <row r="59" spans="1:2" ht="17.25" customHeight="1">
      <c r="A59" s="7" t="s">
        <v>49</v>
      </c>
      <c r="B59" s="8">
        <v>477878454.7</v>
      </c>
    </row>
    <row r="60" spans="1:2" ht="17.25" customHeight="1">
      <c r="A60" s="7" t="s">
        <v>27</v>
      </c>
      <c r="B60" s="8">
        <v>79728213.25</v>
      </c>
    </row>
    <row r="61" spans="1:2" ht="35.25" customHeight="1">
      <c r="A61" s="17" t="s">
        <v>50</v>
      </c>
      <c r="B61" s="4">
        <f>SUM(B62,B68)</f>
        <v>1926083469.52</v>
      </c>
    </row>
    <row r="62" spans="1:2" ht="17.25" customHeight="1">
      <c r="A62" s="5" t="s">
        <v>20</v>
      </c>
      <c r="B62" s="6">
        <f>SUM(B63:B67)</f>
        <v>1922346925</v>
      </c>
    </row>
    <row r="63" spans="1:2" ht="17.25" customHeight="1">
      <c r="A63" s="7" t="s">
        <v>21</v>
      </c>
      <c r="B63" s="8">
        <v>670452276</v>
      </c>
    </row>
    <row r="64" spans="1:2" ht="17.25" customHeight="1">
      <c r="A64" s="7" t="s">
        <v>22</v>
      </c>
      <c r="B64" s="8">
        <v>1094554850</v>
      </c>
    </row>
    <row r="65" spans="1:2" ht="17.25" customHeight="1">
      <c r="A65" s="7" t="s">
        <v>23</v>
      </c>
      <c r="B65" s="8">
        <v>70150000</v>
      </c>
    </row>
    <row r="66" spans="1:2" ht="17.25" customHeight="1">
      <c r="A66" s="7" t="s">
        <v>42</v>
      </c>
      <c r="B66" s="8">
        <v>9112335</v>
      </c>
    </row>
    <row r="67" spans="1:2" ht="17.25" customHeight="1">
      <c r="A67" s="7" t="s">
        <v>51</v>
      </c>
      <c r="B67" s="8">
        <v>78077464</v>
      </c>
    </row>
    <row r="68" spans="1:2" ht="17.25" customHeight="1">
      <c r="A68" s="5" t="s">
        <v>26</v>
      </c>
      <c r="B68" s="6">
        <f>B69</f>
        <v>3736544.52</v>
      </c>
    </row>
    <row r="69" spans="1:2" ht="17.25" customHeight="1">
      <c r="A69" s="7" t="s">
        <v>49</v>
      </c>
      <c r="B69" s="8">
        <v>3736544.52</v>
      </c>
    </row>
    <row r="70" spans="1:2" ht="33" customHeight="1">
      <c r="A70" s="20" t="s">
        <v>52</v>
      </c>
      <c r="B70" s="4">
        <f aca="true" t="shared" si="1" ref="B70:B71">B71</f>
        <v>13559000</v>
      </c>
    </row>
    <row r="71" spans="1:2" ht="21" customHeight="1">
      <c r="A71" s="5" t="s">
        <v>3</v>
      </c>
      <c r="B71" s="6">
        <f t="shared" si="1"/>
        <v>13559000</v>
      </c>
    </row>
    <row r="72" spans="1:2" ht="37.5" customHeight="1">
      <c r="A72" s="7" t="s">
        <v>40</v>
      </c>
      <c r="B72" s="8">
        <v>13559000</v>
      </c>
    </row>
    <row r="73" spans="1:2" ht="30.75">
      <c r="A73" s="20" t="s">
        <v>53</v>
      </c>
      <c r="B73" s="4">
        <f aca="true" t="shared" si="2" ref="B73:B74">B74</f>
        <v>33987522</v>
      </c>
    </row>
    <row r="74" spans="1:2" ht="19.5" customHeight="1">
      <c r="A74" s="5" t="s">
        <v>3</v>
      </c>
      <c r="B74" s="6">
        <f t="shared" si="2"/>
        <v>33987522</v>
      </c>
    </row>
    <row r="75" spans="1:2" ht="45.75" customHeight="1">
      <c r="A75" s="7" t="s">
        <v>54</v>
      </c>
      <c r="B75" s="8">
        <v>33987522</v>
      </c>
    </row>
    <row r="76" spans="1:2" ht="15">
      <c r="A76" s="21" t="s">
        <v>55</v>
      </c>
      <c r="B76" s="22">
        <f>SUM(,B73,B70,B61,B52,B44,B41,B2,B38)</f>
        <v>6601486153.299999</v>
      </c>
    </row>
    <row r="77" s="23" customFormat="1" ht="17.25" customHeight="1">
      <c r="B77" s="24"/>
    </row>
  </sheetData>
  <sheetProtection selectLockedCells="1" selectUnlockedCells="1"/>
  <printOptions/>
  <pageMargins left="0.9701388888888889" right="0.4798611111111111" top="0.6597222222222222" bottom="0.5881944444444445" header="0.5118055555555555" footer="0.2798611111111111"/>
  <pageSetup firstPageNumber="253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2021-11-15T09:55:52Z</cp:lastPrinted>
  <dcterms:created xsi:type="dcterms:W3CDTF">2021-11-09T08:46:27Z</dcterms:created>
  <dcterms:modified xsi:type="dcterms:W3CDTF">2021-11-15T09:56:01Z</dcterms:modified>
  <cp:category/>
  <cp:version/>
  <cp:contentType/>
  <cp:contentStatus/>
  <cp:revision>1</cp:revision>
</cp:coreProperties>
</file>