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sheetId="1" r:id="rId1"/>
  </sheets>
  <definedNames>
    <definedName name="_xlnm.Print_Titles" localSheetId="0">'Расходы'!$5:$5</definedName>
    <definedName name="_xlnm.Print_Area" localSheetId="0">'Расходы'!$A$1:$D$248</definedName>
  </definedNames>
  <calcPr fullCalcOnLoad="1"/>
</workbook>
</file>

<file path=xl/sharedStrings.xml><?xml version="1.0" encoding="utf-8"?>
<sst xmlns="http://schemas.openxmlformats.org/spreadsheetml/2006/main" count="493" uniqueCount="493">
  <si>
    <t>Приложение №4 к Постановлению Администрации города Обнинска "Об утверждении отчета об исполнении бюджета города Обнинска за 9 месяцев 2022 года"</t>
  </si>
  <si>
    <r>
      <rPr>
        <sz val="10"/>
        <rFont val="Times New Roman"/>
        <family val="1"/>
      </rPr>
      <t xml:space="preserve">От </t>
    </r>
    <r>
      <rPr>
        <u val="single"/>
        <sz val="10"/>
        <rFont val="Times New Roman"/>
        <family val="1"/>
      </rPr>
      <t xml:space="preserve">    20.10.2022 </t>
    </r>
    <r>
      <rPr>
        <sz val="10"/>
        <rFont val="Times New Roman"/>
        <family val="1"/>
      </rPr>
      <t xml:space="preserve"> № </t>
    </r>
    <r>
      <rPr>
        <u val="single"/>
        <sz val="10"/>
        <rFont val="Times New Roman"/>
        <family val="1"/>
      </rPr>
      <t xml:space="preserve">     2316-п      </t>
    </r>
  </si>
  <si>
    <t>Исполнение бюджетных ассигнований бюджета города Обнинска за 9 месяцев 2022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</si>
  <si>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</si>
  <si>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</si>
  <si>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</si>
  <si>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</si>
  <si>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</si>
  <si>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 xml:space="preserve"> 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</si>
  <si>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</si>
  <si>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</si>
  <si>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</si>
  <si>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</si>
  <si>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</si>
  <si>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</si>
  <si>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</si>
  <si>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</si>
  <si>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</si>
  <si>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</si>
  <si>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</si>
  <si>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</si>
  <si>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</si>
  <si>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</si>
  <si>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</si>
  <si>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</si>
  <si>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</si>
  <si>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</si>
  <si>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</si>
  <si>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</si>
  <si>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</si>
  <si>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</si>
  <si>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</si>
  <si>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</si>
  <si>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0120416101</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</si>
  <si>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</si>
  <si>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</si>
  <si>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</si>
  <si>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</si>
  <si>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</si>
  <si>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</si>
  <si>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</si>
  <si>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</si>
  <si>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</si>
  <si>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</si>
  <si>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</si>
  <si>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</si>
  <si>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</si>
  <si>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</si>
  <si>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</si>
  <si>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</si>
  <si>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</si>
  <si>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</si>
  <si>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</si>
  <si>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</si>
  <si>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</si>
  <si>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</si>
  <si>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</si>
  <si>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</si>
  <si>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</si>
  <si>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</si>
  <si>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</si>
  <si>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</si>
  <si>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</si>
  <si>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</si>
  <si>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</si>
  <si>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</si>
  <si>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</si>
  <si>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</si>
  <si>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</si>
  <si>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</si>
  <si>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</si>
  <si>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</si>
  <si>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</si>
  <si>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</si>
  <si>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 xml:space="preserve"> 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</si>
  <si>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</si>
  <si>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</si>
  <si>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</si>
  <si>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</si>
  <si>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</si>
  <si>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</si>
  <si>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</si>
  <si>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</si>
  <si>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</si>
  <si>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</si>
  <si>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</si>
  <si>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</si>
  <si>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</si>
  <si>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</si>
  <si>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</si>
  <si>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</si>
  <si>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</si>
  <si>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</si>
  <si>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</si>
  <si>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</si>
  <si>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</si>
  <si>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Реконструкция учреждений культуры</t>
  </si>
  <si>
    <t>0210910000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</si>
  <si>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</si>
  <si>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</si>
  <si>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</si>
  <si>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</si>
  <si>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</si>
  <si>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</si>
  <si>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</si>
  <si>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</si>
  <si>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t>
  </si>
  <si>
    <t>022A354530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</si>
  <si>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</si>
  <si>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</si>
  <si>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</si>
  <si>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</si>
  <si>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</si>
  <si>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</si>
  <si>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</si>
  <si>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</si>
  <si>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</si>
  <si>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</si>
  <si>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</si>
  <si>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</si>
  <si>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</si>
  <si>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</si>
  <si>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</si>
  <si>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</si>
  <si>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</si>
  <si>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</si>
  <si>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</si>
  <si>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</si>
  <si>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 xml:space="preserve"> 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</si>
  <si>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</si>
  <si>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</si>
  <si>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</si>
  <si>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</si>
  <si>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</si>
  <si>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 xml:space="preserve"> 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</si>
  <si>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</si>
  <si>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</si>
  <si>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</si>
  <si>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</si>
  <si>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</si>
  <si>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</si>
  <si>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</si>
  <si>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</si>
  <si>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0400500150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</si>
  <si>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</si>
  <si>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0400500270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</si>
  <si>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</si>
  <si>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</si>
  <si>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</si>
  <si>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</si>
  <si>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</si>
  <si>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040P552290</t>
  </si>
  <si>
    <t xml:space="preserve"> 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</si>
  <si>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</si>
  <si>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</si>
  <si>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</si>
  <si>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</si>
  <si>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</si>
  <si>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</si>
  <si>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</si>
  <si>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</si>
  <si>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</si>
  <si>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</si>
  <si>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</si>
  <si>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</si>
  <si>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</si>
  <si>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</si>
  <si>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</si>
  <si>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</si>
  <si>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</si>
  <si>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</si>
  <si>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</si>
  <si>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</si>
  <si>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05111S3190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</si>
  <si>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</si>
  <si>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</si>
  <si>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</si>
  <si>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</si>
  <si>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</si>
  <si>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</si>
  <si>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</si>
  <si>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</si>
  <si>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</si>
  <si>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</si>
  <si>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</si>
  <si>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</si>
  <si>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</si>
  <si>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</si>
  <si>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</si>
  <si>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</si>
  <si>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</si>
  <si>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</si>
  <si>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</si>
  <si>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</si>
  <si>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</si>
  <si>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</si>
  <si>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</si>
  <si>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</si>
  <si>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</si>
  <si>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</si>
  <si>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</si>
  <si>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</si>
  <si>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</si>
  <si>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</si>
  <si>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</si>
  <si>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</si>
  <si>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</si>
  <si>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</si>
  <si>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</si>
  <si>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</si>
  <si>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</si>
  <si>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</si>
  <si>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</si>
  <si>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</si>
  <si>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</si>
  <si>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</si>
  <si>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</si>
  <si>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</si>
  <si>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</si>
  <si>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</si>
  <si>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</si>
  <si>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</si>
  <si>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</si>
  <si>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</si>
  <si>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</si>
  <si>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</si>
  <si>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 xml:space="preserve"> 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</si>
  <si>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</si>
  <si>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</si>
  <si>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</si>
  <si>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автомобильных дорог (за счет средств субсидии на осуществление дорожной деятельности)</t>
  </si>
  <si>
    <t>06001S5000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</si>
  <si>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</si>
  <si>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</si>
  <si>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</si>
  <si>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</si>
  <si>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</si>
  <si>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</si>
  <si>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</si>
  <si>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</si>
  <si>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</si>
  <si>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</si>
  <si>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</si>
  <si>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</si>
  <si>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Реконструкция участка автомобильной дороги ул. Красных Зорь на участке от ООО "Марк-4" до ул. Северная</t>
  </si>
  <si>
    <t>0601210000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</si>
  <si>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</si>
  <si>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</si>
  <si>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</si>
  <si>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</si>
  <si>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 xml:space="preserve"> 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</si>
  <si>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</si>
  <si>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</si>
  <si>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</si>
  <si>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</si>
  <si>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</si>
  <si>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</si>
  <si>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</si>
  <si>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</si>
  <si>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</si>
  <si>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</si>
  <si>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</si>
  <si>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 xml:space="preserve"> 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</si>
  <si>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</si>
  <si>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</si>
  <si>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</si>
  <si>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t>
  </si>
  <si>
    <t>0800210000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</si>
  <si>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</si>
  <si>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</si>
  <si>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</si>
  <si>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</si>
  <si>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Разработка сводного топливно-энергетического баланса муниципального образования "Город Обнинск"</t>
  </si>
  <si>
    <t>0800510000</t>
  </si>
  <si>
    <t xml:space="preserve"> 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</si>
  <si>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</si>
  <si>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</si>
  <si>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</si>
  <si>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</si>
  <si>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</si>
  <si>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</si>
  <si>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</si>
  <si>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</si>
  <si>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</si>
  <si>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</si>
  <si>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</si>
  <si>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</si>
  <si>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</si>
  <si>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</si>
  <si>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</si>
  <si>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</si>
  <si>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</si>
  <si>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</si>
  <si>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</si>
  <si>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</si>
  <si>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</si>
  <si>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Благоустройство общественной территории в Зоне 2 общественного центра города</t>
  </si>
  <si>
    <t>0940310000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</si>
  <si>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</si>
  <si>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09403L5250</t>
  </si>
  <si>
    <t>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</si>
  <si>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</si>
  <si>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</si>
  <si>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</si>
  <si>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</si>
  <si>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</si>
  <si>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 xml:space="preserve"> 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</si>
  <si>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</si>
  <si>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t>
  </si>
  <si>
    <t>1000110000</t>
  </si>
  <si>
    <t>Строительство объекта: "Городской магистральный напорный хозфекальный коллектор и КНС-51 в г.Обнинске Калужской области"</t>
  </si>
  <si>
    <t>1000510000</t>
  </si>
  <si>
    <t>Выполнение мероприятий в связи с выводом из эксплуатации ТЭЦ ФЭИ и реконструкция тепловых сетей</t>
  </si>
  <si>
    <t>1001010000</t>
  </si>
  <si>
    <t>Проектирование и строительство станций очистки воды для скважин Вашутинского и Добринского водозаборов</t>
  </si>
  <si>
    <t>1001410000</t>
  </si>
  <si>
    <t>Проектирование и строительство очистных сооружений ливневых стоков базы по ул. Лесная, 15а</t>
  </si>
  <si>
    <t>1001510000</t>
  </si>
  <si>
    <t>Осуществление функций МБУ "Управляющая компания систем коммунальной инфраструктуры"</t>
  </si>
  <si>
    <t>1001610000</t>
  </si>
  <si>
    <t xml:space="preserve"> 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</si>
  <si>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</si>
  <si>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</si>
  <si>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</si>
  <si>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</si>
  <si>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</si>
  <si>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</si>
  <si>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</si>
  <si>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</si>
  <si>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</si>
  <si>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</si>
  <si>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</si>
  <si>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</si>
  <si>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</si>
  <si>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</si>
  <si>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</si>
  <si>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</si>
  <si>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</si>
  <si>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</si>
  <si>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</si>
  <si>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</si>
  <si>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</si>
  <si>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</si>
  <si>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</si>
  <si>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</si>
  <si>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</si>
  <si>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</si>
  <si>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</si>
  <si>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</si>
  <si>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</si>
  <si>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</si>
  <si>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</si>
  <si>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</si>
  <si>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</si>
  <si>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</si>
  <si>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</si>
  <si>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</si>
  <si>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</si>
  <si>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</si>
  <si>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</si>
  <si>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</si>
  <si>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</si>
  <si>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</si>
  <si>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</si>
  <si>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</si>
  <si>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</si>
  <si>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</si>
  <si>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</si>
  <si>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</si>
  <si>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</si>
  <si>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</si>
  <si>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</si>
  <si>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</si>
  <si>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</si>
  <si>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</si>
  <si>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</si>
  <si>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</si>
  <si>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</si>
  <si>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</si>
  <si>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</si>
  <si>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 xml:space="preserve"> Муниципальная программа "Формирование современной городской среды"</t>
  </si>
  <si>
    <t>1500000000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</si>
  <si>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</si>
  <si>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1500200270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</si>
  <si>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</si>
  <si>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1500210000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</si>
  <si>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</si>
  <si>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</si>
  <si>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</si>
  <si>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</si>
  <si>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</si>
  <si>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</si>
  <si>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МО "Город Обнинск"</t>
  </si>
  <si>
    <t>1600210000</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</si>
  <si>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</si>
  <si>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</si>
  <si>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</si>
  <si>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</si>
  <si>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</si>
  <si>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</si>
  <si>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</si>
  <si>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</si>
  <si>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</si>
  <si>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</si>
  <si>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</si>
  <si>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</si>
  <si>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</si>
  <si>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</si>
  <si>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</si>
  <si>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</si>
  <si>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</si>
  <si>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</si>
  <si>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</si>
  <si>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</si>
  <si>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t>
  </si>
  <si>
    <t>7010059340</t>
  </si>
  <si>
    <t>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</si>
  <si>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</si>
  <si>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</si>
  <si>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</si>
  <si>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</si>
  <si>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</si>
  <si>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Расходы за счет резервного фонда Администрации города Обнинска</t>
  </si>
  <si>
    <t>7020012003</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</si>
  <si>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</si>
  <si>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</si>
  <si>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</si>
  <si>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</si>
  <si>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</si>
  <si>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</si>
  <si>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</si>
  <si>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</si>
  <si>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</si>
  <si>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</si>
  <si>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</si>
  <si>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</si>
  <si>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</si>
  <si>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</si>
  <si>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</si>
  <si>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</si>
  <si>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</si>
  <si>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</si>
  <si>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</si>
  <si>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</si>
  <si>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</si>
  <si>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</si>
  <si>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Проведение выборов в представительные органы муниципального образования</t>
  </si>
  <si>
    <t>7030013012</t>
  </si>
  <si>
    <t>Проведение работ по изъятию земельных участков, находящихся в частной собственности для муниципальных нужд</t>
  </si>
  <si>
    <t>7030013014</t>
  </si>
  <si>
    <t>Изъятие земельных участков, находящихся в частной собственности, для муниципальных нужд</t>
  </si>
  <si>
    <t>7030013016</t>
  </si>
  <si>
    <t>Расходы непрограммного характера за счет средств межбюджетных трансфертов, не включенные в другие направления расходов</t>
  </si>
  <si>
    <t>7040000000</t>
  </si>
  <si>
    <t>Расходы на проведение антитеррористических учений</t>
  </si>
  <si>
    <t>7040000152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</si>
  <si>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</si>
  <si>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</si>
  <si>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Выплаты стимулирующего характера медицинским работникам, участвующим в проведении вакцинации против новой коронавирусной инфекции COVID-19</t>
  </si>
  <si>
    <t>7040000155</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</si>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</sst>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0"/>
      <name val="Times New Roman"/>
      <family val="1"/>
    </font>
    <font>
      <b/>
      <sz val="10"/>
      <name val="Arial Cyr"/>
      <family val="0"/>
    </font>
    <font>
      <b/>
      <sz val="11"/>
      <color indexed="8"/>
      <name val="Times New Roman"/>
      <family val="1"/>
    </font>
    <font>
      <b/>
      <sz val="11"/>
      <name val="Times New Roman"/>
      <family val="1"/>
    </font>
    <font>
      <sz val="11"/>
      <color indexed="8"/>
      <name val="Times New Roman"/>
      <family val="1"/>
    </font>
    <font>
      <i/>
      <sz val="11"/>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4" fontId="17" fillId="0" borderId="11">
      <alignment horizontal="right" vertical="top" shrinkToFit="1"/>
      <protection/>
    </xf>
    <xf numFmtId="10" fontId="17" fillId="0" borderId="11">
      <alignment horizontal="right" vertical="top" shrinkToFit="1"/>
      <protection/>
    </xf>
    <xf numFmtId="0" fontId="17" fillId="24" borderId="12">
      <alignment shrinkToFit="1"/>
      <protection/>
    </xf>
    <xf numFmtId="0" fontId="22" fillId="0" borderId="11">
      <alignment horizontal="left"/>
      <protection/>
    </xf>
    <xf numFmtId="4" fontId="22" fillId="4" borderId="11">
      <alignment horizontal="right" vertical="top" shrinkToFit="1"/>
      <protection/>
    </xf>
    <xf numFmtId="10" fontId="22" fillId="4" borderId="11">
      <alignment horizontal="right" vertical="top" shrinkToFit="1"/>
      <protection/>
    </xf>
    <xf numFmtId="0" fontId="17" fillId="24" borderId="13">
      <alignment/>
      <protection/>
    </xf>
    <xf numFmtId="0" fontId="17" fillId="0" borderId="0">
      <alignment horizontal="left" wrapText="1"/>
      <protection/>
    </xf>
    <xf numFmtId="0" fontId="22" fillId="0" borderId="11">
      <alignment vertical="top" wrapText="1"/>
      <protection/>
    </xf>
    <xf numFmtId="4" fontId="22" fillId="5" borderId="11">
      <alignment horizontal="right" vertical="top" shrinkToFit="1"/>
      <protection/>
    </xf>
    <xf numFmtId="10" fontId="22" fillId="5" borderId="11">
      <alignment horizontal="right" vertical="top" shrinkToFit="1"/>
      <protection/>
    </xf>
    <xf numFmtId="0" fontId="17" fillId="24" borderId="12">
      <alignment horizontal="center"/>
      <protection/>
    </xf>
    <xf numFmtId="0" fontId="17" fillId="24" borderId="12">
      <alignment horizontal="left"/>
      <protection/>
    </xf>
    <xf numFmtId="0" fontId="17" fillId="24" borderId="13">
      <alignment horizontal="center"/>
      <protection/>
    </xf>
    <xf numFmtId="0" fontId="17" fillId="24" borderId="13">
      <alignment horizontal="left"/>
      <protection/>
    </xf>
    <xf numFmtId="0" fontId="22" fillId="0" borderId="11">
      <alignment vertical="top" wrapText="1"/>
      <protection/>
    </xf>
    <xf numFmtId="4" fontId="22" fillId="5" borderId="11">
      <alignment horizontal="right" vertical="top" shrinkToFit="1"/>
      <protection/>
    </xf>
    <xf numFmtId="4" fontId="22" fillId="5" borderId="11">
      <alignment horizontal="right" vertical="top" shrinkToFi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3"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19" fillId="0" borderId="17" applyNumberFormat="0" applyFill="0" applyAlignment="0" applyProtection="0"/>
    <xf numFmtId="0" fontId="7" fillId="23" borderId="2" applyNumberFormat="0" applyAlignment="0" applyProtection="0"/>
    <xf numFmtId="0" fontId="27" fillId="0" borderId="0" applyNumberFormat="0" applyFill="0" applyBorder="0" applyAlignment="0" applyProtection="0"/>
    <xf numFmtId="0" fontId="15" fillId="11" borderId="0" applyNumberFormat="0" applyBorder="0" applyAlignment="0" applyProtection="0"/>
    <xf numFmtId="0" fontId="28"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29"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36">
    <xf numFmtId="0" fontId="0" fillId="0" borderId="0" xfId="0" applyAlignment="1">
      <alignment/>
    </xf>
    <xf numFmtId="49" fontId="0" fillId="0" borderId="0" xfId="0" applyNumberFormat="1" applyFont="1" applyFill="1" applyAlignment="1">
      <alignment/>
    </xf>
    <xf numFmtId="49" fontId="0" fillId="0" borderId="0" xfId="0" applyNumberFormat="1" applyFill="1" applyAlignment="1">
      <alignment horizontal="center"/>
    </xf>
    <xf numFmtId="0" fontId="30" fillId="0" borderId="0" xfId="0" applyFont="1" applyFill="1" applyAlignment="1">
      <alignment horizontal="center"/>
    </xf>
    <xf numFmtId="0" fontId="31" fillId="0" borderId="0" xfId="0" applyFont="1" applyFill="1" applyAlignment="1">
      <alignment/>
    </xf>
    <xf numFmtId="0" fontId="0" fillId="0" borderId="0" xfId="0" applyFill="1" applyAlignment="1">
      <alignment/>
    </xf>
    <xf numFmtId="49" fontId="0" fillId="0" borderId="0" xfId="0" applyNumberFormat="1" applyFill="1" applyAlignment="1">
      <alignment/>
    </xf>
    <xf numFmtId="49" fontId="32" fillId="0" borderId="0" xfId="0" applyNumberFormat="1" applyFont="1" applyFill="1" applyAlignment="1">
      <alignment horizontal="center" wrapText="1"/>
    </xf>
    <xf numFmtId="49" fontId="3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xf>
    <xf numFmtId="0" fontId="36" fillId="0" borderId="0" xfId="0" applyFont="1" applyFill="1" applyAlignment="1">
      <alignment horizontal="right"/>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xf>
    <xf numFmtId="0" fontId="39" fillId="0" borderId="11" xfId="95" applyNumberFormat="1" applyFont="1" applyFill="1" applyBorder="1" applyAlignment="1" applyProtection="1">
      <alignment horizontal="left" vertical="top" wrapText="1" shrinkToFit="1"/>
      <protection/>
    </xf>
    <xf numFmtId="1" fontId="39" fillId="0" borderId="11" xfId="83" applyNumberFormat="1" applyFont="1" applyFill="1" applyBorder="1" applyAlignment="1" applyProtection="1">
      <alignment horizontal="center" wrapText="1"/>
      <protection/>
    </xf>
    <xf numFmtId="4" fontId="39" fillId="0" borderId="11" xfId="96" applyNumberFormat="1" applyFont="1" applyFill="1" applyBorder="1" applyProtection="1">
      <alignment/>
      <protection/>
    </xf>
    <xf numFmtId="0" fontId="40" fillId="0" borderId="0" xfId="0" applyFont="1" applyFill="1" applyAlignment="1">
      <alignment/>
    </xf>
    <xf numFmtId="10" fontId="41" fillId="0" borderId="11" xfId="95" applyFont="1" applyFill="1" applyBorder="1" applyAlignment="1" applyProtection="1">
      <alignment horizontal="left" vertical="top" wrapText="1" shrinkToFit="1"/>
      <protection/>
    </xf>
    <xf numFmtId="0" fontId="41" fillId="0" borderId="11" xfId="83" applyFont="1" applyFill="1" applyBorder="1" applyProtection="1">
      <alignment horizontal="center"/>
      <protection/>
    </xf>
    <xf numFmtId="4" fontId="41" fillId="0" borderId="11" xfId="96" applyNumberFormat="1" applyFont="1" applyFill="1" applyBorder="1" applyProtection="1">
      <alignment/>
      <protection/>
    </xf>
    <xf numFmtId="0" fontId="42" fillId="0" borderId="0" xfId="0" applyFont="1" applyFill="1" applyAlignment="1">
      <alignment/>
    </xf>
    <xf numFmtId="10" fontId="41" fillId="0" borderId="11" xfId="95" applyFont="1" applyFill="1" applyBorder="1" applyAlignment="1" applyProtection="1">
      <alignment horizontal="left" wrapText="1" shrinkToFit="1"/>
      <protection/>
    </xf>
    <xf numFmtId="0" fontId="36" fillId="0" borderId="0" xfId="0" applyFont="1" applyFill="1" applyAlignment="1">
      <alignment/>
    </xf>
    <xf numFmtId="2" fontId="40" fillId="0" borderId="0" xfId="0" applyNumberFormat="1" applyFont="1" applyFill="1" applyAlignment="1">
      <alignment/>
    </xf>
    <xf numFmtId="4" fontId="40" fillId="0" borderId="0" xfId="0" applyNumberFormat="1" applyFont="1" applyFill="1" applyAlignment="1">
      <alignment/>
    </xf>
    <xf numFmtId="0" fontId="41" fillId="0" borderId="11" xfId="95" applyNumberFormat="1" applyFont="1" applyFill="1" applyBorder="1" applyAlignment="1" applyProtection="1">
      <alignment horizontal="left" vertical="top" wrapText="1" shrinkToFit="1"/>
      <protection/>
    </xf>
    <xf numFmtId="1" fontId="41" fillId="0" borderId="11" xfId="83" applyNumberFormat="1" applyFont="1" applyFill="1" applyBorder="1" applyAlignment="1" applyProtection="1">
      <alignment horizontal="center" wrapText="1"/>
      <protection/>
    </xf>
    <xf numFmtId="1" fontId="41" fillId="0" borderId="11" xfId="83" applyNumberFormat="1" applyFont="1" applyFill="1" applyBorder="1" applyProtection="1">
      <alignment horizontal="center"/>
      <protection/>
    </xf>
    <xf numFmtId="4" fontId="39" fillId="0" borderId="11" xfId="86" applyNumberFormat="1" applyFont="1" applyFill="1" applyBorder="1" applyAlignment="1" applyProtection="1">
      <alignment horizontal="right" vertical="center" wrapText="1"/>
      <protection/>
    </xf>
    <xf numFmtId="49" fontId="0" fillId="0" borderId="0" xfId="0" applyNumberFormat="1" applyFont="1" applyFill="1" applyAlignment="1">
      <alignment horizontal="center"/>
    </xf>
    <xf numFmtId="0" fontId="30" fillId="0" borderId="0" xfId="0" applyFont="1" applyFill="1" applyBorder="1" applyAlignment="1">
      <alignment horizontal="left" wrapText="1"/>
    </xf>
    <xf numFmtId="49" fontId="30" fillId="0" borderId="0" xfId="0" applyNumberFormat="1" applyFont="1" applyFill="1" applyBorder="1" applyAlignment="1">
      <alignment horizontal="left" wrapText="1"/>
    </xf>
    <xf numFmtId="0" fontId="30" fillId="0" borderId="0" xfId="0" applyFont="1" applyFill="1" applyBorder="1" applyAlignment="1">
      <alignment horizontal="left"/>
    </xf>
    <xf numFmtId="49" fontId="34" fillId="0" borderId="0" xfId="0" applyNumberFormat="1" applyFont="1" applyFill="1" applyBorder="1" applyAlignment="1">
      <alignment horizontal="center" wrapText="1"/>
    </xf>
    <xf numFmtId="0" fontId="39" fillId="0" borderId="11" xfId="84" applyNumberFormat="1" applyFont="1" applyFill="1" applyBorder="1" applyAlignment="1" applyProtection="1">
      <alignment horizontal="left" wrapText="1"/>
      <protection/>
    </xf>
  </cellXfs>
  <cellStyles count="12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60" xfId="105"/>
    <cellStyle name="xl63" xfId="106"/>
    <cellStyle name="xl64" xfId="107"/>
    <cellStyle name="Акцент1" xfId="108"/>
    <cellStyle name="Акцент2" xfId="109"/>
    <cellStyle name="Акцент3" xfId="110"/>
    <cellStyle name="Акцент4" xfId="111"/>
    <cellStyle name="Акцент5" xfId="112"/>
    <cellStyle name="Акцент6" xfId="113"/>
    <cellStyle name="Ввод " xfId="114"/>
    <cellStyle name="Вывод" xfId="115"/>
    <cellStyle name="Вычисление" xfId="116"/>
    <cellStyle name="Currency" xfId="117"/>
    <cellStyle name="Currency [0]" xfId="118"/>
    <cellStyle name="Заголовок 1" xfId="119"/>
    <cellStyle name="Заголовок 2" xfId="120"/>
    <cellStyle name="Заголовок 3" xfId="121"/>
    <cellStyle name="Заголовок 4" xfId="122"/>
    <cellStyle name="Итог" xfId="123"/>
    <cellStyle name="Контрольная ячейка" xfId="124"/>
    <cellStyle name="Название" xfId="125"/>
    <cellStyle name="Нейтральный"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62"/>
  <sheetViews>
    <sheetView tabSelected="1" view="pageBreakPreview" zoomScaleSheetLayoutView="100" zoomScalePageLayoutView="0" workbookViewId="0" topLeftCell="A1">
      <selection activeCell="C2" sqref="C2:D2"/>
    </sheetView>
  </sheetViews>
  <sheetFormatPr defaultColWidth="9.00390625" defaultRowHeight="12.75"/>
  <cols>
    <col min="1" max="1" width="55.125" style="1" customWidth="1"/>
    <col min="2" max="2" width="14.75390625" style="2" customWidth="1"/>
    <col min="3" max="3" width="19.125" style="3" customWidth="1"/>
    <col min="4" max="4" width="18.625" style="4" customWidth="1"/>
    <col min="5" max="5" width="12.375" style="5" customWidth="1"/>
    <col min="6" max="16384" width="9.00390625" style="5" customWidth="1"/>
  </cols>
  <sheetData>
    <row r="1" spans="1:8" ht="56.25" customHeight="1">
      <c r="A1" s="6"/>
      <c r="B1" s="7"/>
      <c r="C1" s="31" t="s">
        <v>0</v>
      </c>
      <c r="D1" s="31"/>
      <c r="E1" s="32"/>
      <c r="F1" s="32"/>
      <c r="G1" s="32"/>
      <c r="H1" s="32"/>
    </row>
    <row r="2" spans="3:4" ht="12.75">
      <c r="C2" s="33" t="s">
        <v>1</v>
      </c>
      <c r="D2" s="33"/>
    </row>
    <row r="3" spans="1:4" ht="64.5" customHeight="1">
      <c r="A3" s="34" t="s">
        <v>2</v>
      </c>
      <c r="B3" s="34"/>
      <c r="C3" s="34"/>
      <c r="D3" s="34"/>
    </row>
    <row r="4" spans="1:4" ht="18.75">
      <c r="A4" s="8"/>
      <c r="B4" s="9"/>
      <c r="D4" s="10" t="s">
        <v>3</v>
      </c>
    </row>
    <row r="5" spans="1:4" s="13" customFormat="1" ht="80.25" customHeight="1">
      <c r="A5" s="11" t="s">
        <v>4</v>
      </c>
      <c r="B5" s="11" t="s">
        <v>5</v>
      </c>
      <c r="C5" s="12" t="s">
        <v>6</v>
      </c>
      <c r="D5" s="12" t="s">
        <v>7</v>
      </c>
    </row>
    <row r="6" spans="1:4" s="17" customFormat="1" ht="28.5">
      <c r="A6" s="14" t="s">
        <v>8</v>
      </c>
      <c r="B6" s="15" t="s">
        <v>9</v>
      </c>
      <c r="C6" s="16">
        <f>C7+C13+C21+C24+C27+C30+C33</f>
        <v>2109263726.4</v>
      </c>
      <c r="D6" s="16">
        <f>D7+D13+D21+D24+D27+D30+D33</f>
        <v>1473910935.79</v>
      </c>
    </row>
    <row r="7" spans="1:4" s="17" customFormat="1" ht="28.5">
      <c r="A7" s="14" t="s">
        <v>10</v>
      </c>
      <c r="B7" s="15" t="s">
        <v>11</v>
      </c>
      <c r="C7" s="16">
        <f>SUM(C8:C12)</f>
        <v>769995969.4</v>
      </c>
      <c r="D7" s="16">
        <f>SUM(D8:D12)</f>
        <v>535032172.18</v>
      </c>
    </row>
    <row r="8" spans="1:4" s="21" customFormat="1" ht="30">
      <c r="A8" s="18" t="s">
        <v>12</v>
      </c>
      <c r="B8" s="19" t="s">
        <v>13</v>
      </c>
      <c r="C8" s="20">
        <v>463852209.4</v>
      </c>
      <c r="D8" s="20">
        <v>313606304.19</v>
      </c>
    </row>
    <row r="9" spans="1:4" s="17" customFormat="1" ht="45">
      <c r="A9" s="22" t="s">
        <v>14</v>
      </c>
      <c r="B9" s="19" t="s">
        <v>15</v>
      </c>
      <c r="C9" s="20">
        <v>150036000</v>
      </c>
      <c r="D9" s="20">
        <v>98151631.98</v>
      </c>
    </row>
    <row r="10" spans="1:4" s="17" customFormat="1" ht="75">
      <c r="A10" s="18" t="s">
        <v>16</v>
      </c>
      <c r="B10" s="19" t="s">
        <v>17</v>
      </c>
      <c r="C10" s="20">
        <v>123343760</v>
      </c>
      <c r="D10" s="20">
        <v>94907909.59</v>
      </c>
    </row>
    <row r="11" spans="1:4" s="17" customFormat="1" ht="30">
      <c r="A11" s="18" t="s">
        <v>18</v>
      </c>
      <c r="B11" s="19" t="s">
        <v>19</v>
      </c>
      <c r="C11" s="20">
        <v>30764000</v>
      </c>
      <c r="D11" s="20">
        <v>27647379.56</v>
      </c>
    </row>
    <row r="12" spans="1:4" s="17" customFormat="1" ht="30">
      <c r="A12" s="18" t="s">
        <v>20</v>
      </c>
      <c r="B12" s="19" t="s">
        <v>21</v>
      </c>
      <c r="C12" s="20">
        <v>2000000</v>
      </c>
      <c r="D12" s="20">
        <v>718946.86</v>
      </c>
    </row>
    <row r="13" spans="1:4" s="17" customFormat="1" ht="28.5">
      <c r="A13" s="14" t="s">
        <v>22</v>
      </c>
      <c r="B13" s="15" t="s">
        <v>23</v>
      </c>
      <c r="C13" s="16">
        <f>SUM(C14:C20)</f>
        <v>1066991795.5799999</v>
      </c>
      <c r="D13" s="16">
        <f>SUM(D14:D20)</f>
        <v>778127709.85</v>
      </c>
    </row>
    <row r="14" spans="1:4" s="23" customFormat="1" ht="30">
      <c r="A14" s="18" t="s">
        <v>24</v>
      </c>
      <c r="B14" s="19" t="s">
        <v>25</v>
      </c>
      <c r="C14" s="20">
        <v>783476746.78</v>
      </c>
      <c r="D14" s="20">
        <v>574657375.8</v>
      </c>
    </row>
    <row r="15" spans="1:4" s="23" customFormat="1" ht="45">
      <c r="A15" s="18" t="s">
        <v>26</v>
      </c>
      <c r="B15" s="19" t="s">
        <v>27</v>
      </c>
      <c r="C15" s="20">
        <v>2174472</v>
      </c>
      <c r="D15" s="20">
        <v>1390170.99</v>
      </c>
    </row>
    <row r="16" spans="1:4" s="23" customFormat="1" ht="30">
      <c r="A16" s="18" t="s">
        <v>28</v>
      </c>
      <c r="B16" s="19" t="s">
        <v>29</v>
      </c>
      <c r="C16" s="20">
        <v>199079000</v>
      </c>
      <c r="D16" s="20">
        <v>142585121.32</v>
      </c>
    </row>
    <row r="17" spans="1:4" s="23" customFormat="1" ht="30">
      <c r="A17" s="18" t="s">
        <v>30</v>
      </c>
      <c r="B17" s="19" t="s">
        <v>31</v>
      </c>
      <c r="C17" s="20">
        <v>35473536.8</v>
      </c>
      <c r="D17" s="20">
        <v>23832884.72</v>
      </c>
    </row>
    <row r="18" spans="1:4" s="23" customFormat="1" ht="75">
      <c r="A18" s="18" t="s">
        <v>32</v>
      </c>
      <c r="B18" s="19" t="s">
        <v>33</v>
      </c>
      <c r="C18" s="20">
        <v>2000000</v>
      </c>
      <c r="D18" s="20">
        <v>1708106.58</v>
      </c>
    </row>
    <row r="19" spans="1:4" s="23" customFormat="1" ht="30">
      <c r="A19" s="18" t="s">
        <v>34</v>
      </c>
      <c r="B19" s="19" t="s">
        <v>35</v>
      </c>
      <c r="C19" s="20">
        <v>4400000</v>
      </c>
      <c r="D19" s="20">
        <v>2952677.75</v>
      </c>
    </row>
    <row r="20" spans="1:4" s="23" customFormat="1" ht="45">
      <c r="A20" s="18" t="s">
        <v>36</v>
      </c>
      <c r="B20" s="19" t="s">
        <v>37</v>
      </c>
      <c r="C20" s="20">
        <v>40388040</v>
      </c>
      <c r="D20" s="20">
        <v>31001372.69</v>
      </c>
    </row>
    <row r="21" spans="1:4" s="17" customFormat="1" ht="57">
      <c r="A21" s="14" t="s">
        <v>38</v>
      </c>
      <c r="B21" s="15" t="s">
        <v>39</v>
      </c>
      <c r="C21" s="16">
        <f>SUM(C22:C23)</f>
        <v>108155328.42</v>
      </c>
      <c r="D21" s="16">
        <f>SUM(D22:D23)</f>
        <v>42681181.03</v>
      </c>
    </row>
    <row r="22" spans="1:4" s="23" customFormat="1" ht="45">
      <c r="A22" s="18" t="s">
        <v>40</v>
      </c>
      <c r="B22" s="19" t="s">
        <v>41</v>
      </c>
      <c r="C22" s="20">
        <v>33000000.42</v>
      </c>
      <c r="D22" s="20">
        <v>13956787.43</v>
      </c>
    </row>
    <row r="23" spans="1:4" s="23" customFormat="1" ht="60">
      <c r="A23" s="18" t="s">
        <v>42</v>
      </c>
      <c r="B23" s="19" t="s">
        <v>43</v>
      </c>
      <c r="C23" s="20">
        <v>75155328</v>
      </c>
      <c r="D23" s="20">
        <v>28724393.6</v>
      </c>
    </row>
    <row r="24" spans="1:4" s="17" customFormat="1" ht="28.5">
      <c r="A24" s="14" t="s">
        <v>44</v>
      </c>
      <c r="B24" s="15" t="s">
        <v>45</v>
      </c>
      <c r="C24" s="16">
        <f>SUM(C25:C26)</f>
        <v>14004533</v>
      </c>
      <c r="D24" s="16">
        <f>SUM(D25:D26)</f>
        <v>13389775.149999999</v>
      </c>
    </row>
    <row r="25" spans="1:4" s="17" customFormat="1" ht="30">
      <c r="A25" s="18" t="s">
        <v>46</v>
      </c>
      <c r="B25" s="19" t="s">
        <v>47</v>
      </c>
      <c r="C25" s="20">
        <v>11454533</v>
      </c>
      <c r="D25" s="20">
        <v>10906315.2</v>
      </c>
    </row>
    <row r="26" spans="1:4" s="17" customFormat="1" ht="30">
      <c r="A26" s="18" t="s">
        <v>48</v>
      </c>
      <c r="B26" s="19" t="s">
        <v>49</v>
      </c>
      <c r="C26" s="20">
        <v>2550000</v>
      </c>
      <c r="D26" s="20">
        <v>2483459.95</v>
      </c>
    </row>
    <row r="27" spans="1:4" s="17" customFormat="1" ht="28.5">
      <c r="A27" s="14" t="s">
        <v>50</v>
      </c>
      <c r="B27" s="15" t="s">
        <v>51</v>
      </c>
      <c r="C27" s="16">
        <f>SUM(C28:C29)</f>
        <v>72100000</v>
      </c>
      <c r="D27" s="16">
        <f>SUM(D28:D29)</f>
        <v>52304634.28</v>
      </c>
    </row>
    <row r="28" spans="1:4" s="17" customFormat="1" ht="30">
      <c r="A28" s="18" t="s">
        <v>52</v>
      </c>
      <c r="B28" s="19" t="s">
        <v>53</v>
      </c>
      <c r="C28" s="20">
        <v>71600000</v>
      </c>
      <c r="D28" s="20">
        <v>52144104.21</v>
      </c>
    </row>
    <row r="29" spans="1:4" s="17" customFormat="1" ht="30">
      <c r="A29" s="18" t="s">
        <v>54</v>
      </c>
      <c r="B29" s="19" t="s">
        <v>55</v>
      </c>
      <c r="C29" s="20">
        <v>500000</v>
      </c>
      <c r="D29" s="20">
        <v>160530.07</v>
      </c>
    </row>
    <row r="30" spans="1:4" s="17" customFormat="1" ht="42.75">
      <c r="A30" s="14" t="s">
        <v>56</v>
      </c>
      <c r="B30" s="15" t="s">
        <v>57</v>
      </c>
      <c r="C30" s="16">
        <f>SUM(C31:C32)</f>
        <v>10617000</v>
      </c>
      <c r="D30" s="16">
        <f>SUM(D31:D32)</f>
        <v>6904854.22</v>
      </c>
    </row>
    <row r="31" spans="1:4" s="17" customFormat="1" ht="45">
      <c r="A31" s="18" t="s">
        <v>58</v>
      </c>
      <c r="B31" s="19" t="s">
        <v>59</v>
      </c>
      <c r="C31" s="20">
        <v>10567000</v>
      </c>
      <c r="D31" s="20">
        <v>6866354.22</v>
      </c>
    </row>
    <row r="32" spans="1:4" s="17" customFormat="1" ht="30">
      <c r="A32" s="18" t="s">
        <v>60</v>
      </c>
      <c r="B32" s="19" t="s">
        <v>61</v>
      </c>
      <c r="C32" s="20">
        <v>50000</v>
      </c>
      <c r="D32" s="20">
        <v>38500</v>
      </c>
    </row>
    <row r="33" spans="1:4" s="17" customFormat="1" ht="28.5">
      <c r="A33" s="14" t="s">
        <v>62</v>
      </c>
      <c r="B33" s="15" t="s">
        <v>63</v>
      </c>
      <c r="C33" s="16">
        <f>SUM(C34:C38)</f>
        <v>67399100</v>
      </c>
      <c r="D33" s="16">
        <f>SUM(D34:D38)</f>
        <v>45470609.08</v>
      </c>
    </row>
    <row r="34" spans="1:4" s="17" customFormat="1" ht="30">
      <c r="A34" s="18" t="s">
        <v>64</v>
      </c>
      <c r="B34" s="19" t="s">
        <v>65</v>
      </c>
      <c r="C34" s="20">
        <v>11841100</v>
      </c>
      <c r="D34" s="20">
        <v>7980430.97</v>
      </c>
    </row>
    <row r="35" spans="1:4" s="17" customFormat="1" ht="30">
      <c r="A35" s="18" t="s">
        <v>66</v>
      </c>
      <c r="B35" s="19" t="s">
        <v>67</v>
      </c>
      <c r="C35" s="20">
        <v>52358000</v>
      </c>
      <c r="D35" s="20">
        <v>35295423.94</v>
      </c>
    </row>
    <row r="36" spans="1:4" s="17" customFormat="1" ht="30">
      <c r="A36" s="18" t="s">
        <v>68</v>
      </c>
      <c r="B36" s="19" t="s">
        <v>69</v>
      </c>
      <c r="C36" s="20">
        <v>1200000</v>
      </c>
      <c r="D36" s="20">
        <v>840000</v>
      </c>
    </row>
    <row r="37" spans="1:4" s="17" customFormat="1" ht="15">
      <c r="A37" s="18" t="s">
        <v>70</v>
      </c>
      <c r="B37" s="19" t="s">
        <v>71</v>
      </c>
      <c r="C37" s="20">
        <v>300000</v>
      </c>
      <c r="D37" s="20">
        <v>236350</v>
      </c>
    </row>
    <row r="38" spans="1:4" s="17" customFormat="1" ht="15">
      <c r="A38" s="18" t="s">
        <v>72</v>
      </c>
      <c r="B38" s="19" t="s">
        <v>73</v>
      </c>
      <c r="C38" s="20">
        <v>1700000</v>
      </c>
      <c r="D38" s="20">
        <v>1118404.17</v>
      </c>
    </row>
    <row r="39" spans="1:4" s="17" customFormat="1" ht="28.5">
      <c r="A39" s="14" t="s">
        <v>74</v>
      </c>
      <c r="B39" s="15" t="s">
        <v>75</v>
      </c>
      <c r="C39" s="16">
        <f>C40+C51+C56+C60+C63</f>
        <v>406094672.85</v>
      </c>
      <c r="D39" s="16">
        <f>D40+D51+D56+D60+D63</f>
        <v>298113218.25</v>
      </c>
    </row>
    <row r="40" spans="1:4" s="17" customFormat="1" ht="42.75">
      <c r="A40" s="14" t="s">
        <v>76</v>
      </c>
      <c r="B40" s="15" t="s">
        <v>77</v>
      </c>
      <c r="C40" s="16">
        <f>SUM(C41:C50)</f>
        <v>135986575.81</v>
      </c>
      <c r="D40" s="16">
        <f>SUM(D41:D50)</f>
        <v>94658689.89</v>
      </c>
    </row>
    <row r="41" spans="1:4" s="23" customFormat="1" ht="75">
      <c r="A41" s="18" t="s">
        <v>78</v>
      </c>
      <c r="B41" s="19" t="s">
        <v>79</v>
      </c>
      <c r="C41" s="20">
        <v>153000</v>
      </c>
      <c r="D41" s="20">
        <v>153000</v>
      </c>
    </row>
    <row r="42" spans="1:4" s="23" customFormat="1" ht="15">
      <c r="A42" s="18" t="s">
        <v>80</v>
      </c>
      <c r="B42" s="19" t="s">
        <v>81</v>
      </c>
      <c r="C42" s="20">
        <v>5305965</v>
      </c>
      <c r="D42" s="20">
        <v>3899767.06</v>
      </c>
    </row>
    <row r="43" spans="1:4" s="23" customFormat="1" ht="30">
      <c r="A43" s="18" t="s">
        <v>82</v>
      </c>
      <c r="B43" s="19" t="s">
        <v>83</v>
      </c>
      <c r="C43" s="20">
        <v>107410000</v>
      </c>
      <c r="D43" s="20">
        <v>81419558</v>
      </c>
    </row>
    <row r="44" spans="1:4" s="23" customFormat="1" ht="45">
      <c r="A44" s="18" t="s">
        <v>84</v>
      </c>
      <c r="B44" s="19" t="s">
        <v>85</v>
      </c>
      <c r="C44" s="20">
        <v>5305556.81</v>
      </c>
      <c r="D44" s="20">
        <v>2684752.39</v>
      </c>
    </row>
    <row r="45" spans="1:4" s="23" customFormat="1" ht="15">
      <c r="A45" s="18" t="s">
        <v>86</v>
      </c>
      <c r="B45" s="19" t="s">
        <v>87</v>
      </c>
      <c r="C45" s="20">
        <v>1500000</v>
      </c>
      <c r="D45" s="20">
        <v>1125000</v>
      </c>
    </row>
    <row r="46" spans="1:4" s="23" customFormat="1" ht="45">
      <c r="A46" s="18" t="s">
        <v>88</v>
      </c>
      <c r="B46" s="19" t="s">
        <v>89</v>
      </c>
      <c r="C46" s="20">
        <v>6000000</v>
      </c>
      <c r="D46" s="20">
        <v>4734030</v>
      </c>
    </row>
    <row r="47" spans="1:4" s="23" customFormat="1" ht="30">
      <c r="A47" s="18" t="s">
        <v>90</v>
      </c>
      <c r="B47" s="19" t="s">
        <v>91</v>
      </c>
      <c r="C47" s="20">
        <v>300000</v>
      </c>
      <c r="D47" s="20">
        <v>252400</v>
      </c>
    </row>
    <row r="48" spans="1:4" s="23" customFormat="1" ht="30">
      <c r="A48" s="18" t="s">
        <v>92</v>
      </c>
      <c r="B48" s="19" t="s">
        <v>93</v>
      </c>
      <c r="C48" s="20">
        <v>500000</v>
      </c>
      <c r="D48" s="20">
        <v>199982.44</v>
      </c>
    </row>
    <row r="49" spans="1:4" s="23" customFormat="1" ht="15">
      <c r="A49" s="18" t="s">
        <v>94</v>
      </c>
      <c r="B49" s="19" t="s">
        <v>95</v>
      </c>
      <c r="C49" s="20">
        <v>200000</v>
      </c>
      <c r="D49" s="20">
        <v>190200</v>
      </c>
    </row>
    <row r="50" spans="1:4" s="23" customFormat="1" ht="15">
      <c r="A50" s="18" t="s">
        <v>96</v>
      </c>
      <c r="B50" s="19" t="s">
        <v>97</v>
      </c>
      <c r="C50" s="20">
        <v>9312054</v>
      </c>
      <c r="D50" s="20">
        <v>0</v>
      </c>
    </row>
    <row r="51" spans="1:4" s="17" customFormat="1" ht="28.5">
      <c r="A51" s="14" t="s">
        <v>98</v>
      </c>
      <c r="B51" s="15" t="s">
        <v>99</v>
      </c>
      <c r="C51" s="16">
        <f>SUM(C52:C55)</f>
        <v>56548447.78</v>
      </c>
      <c r="D51" s="16">
        <f>SUM(D52:D55)</f>
        <v>43371529.86</v>
      </c>
    </row>
    <row r="52" spans="1:4" s="17" customFormat="1" ht="30">
      <c r="A52" s="18" t="s">
        <v>100</v>
      </c>
      <c r="B52" s="19" t="s">
        <v>101</v>
      </c>
      <c r="C52" s="20">
        <v>53333500</v>
      </c>
      <c r="D52" s="20">
        <v>40402428</v>
      </c>
    </row>
    <row r="53" spans="1:4" s="17" customFormat="1" ht="45">
      <c r="A53" s="18" t="s">
        <v>102</v>
      </c>
      <c r="B53" s="19" t="s">
        <v>103</v>
      </c>
      <c r="C53" s="20">
        <v>1745000</v>
      </c>
      <c r="D53" s="20">
        <v>1499154.08</v>
      </c>
    </row>
    <row r="54" spans="1:4" s="17" customFormat="1" ht="45">
      <c r="A54" s="18" t="s">
        <v>104</v>
      </c>
      <c r="B54" s="19" t="s">
        <v>105</v>
      </c>
      <c r="C54" s="20">
        <v>469947.78</v>
      </c>
      <c r="D54" s="20">
        <v>469947.78</v>
      </c>
    </row>
    <row r="55" spans="1:4" s="17" customFormat="1" ht="60">
      <c r="A55" s="18" t="s">
        <v>106</v>
      </c>
      <c r="B55" s="19" t="s">
        <v>107</v>
      </c>
      <c r="C55" s="20">
        <v>1000000</v>
      </c>
      <c r="D55" s="20">
        <v>1000000</v>
      </c>
    </row>
    <row r="56" spans="1:4" s="17" customFormat="1" ht="28.5">
      <c r="A56" s="14" t="s">
        <v>108</v>
      </c>
      <c r="B56" s="15" t="s">
        <v>109</v>
      </c>
      <c r="C56" s="16">
        <f>SUM(C57:C59)</f>
        <v>34768891.26</v>
      </c>
      <c r="D56" s="16">
        <f>SUM(D57:D59)</f>
        <v>27675791.63</v>
      </c>
    </row>
    <row r="57" spans="1:4" s="17" customFormat="1" ht="15">
      <c r="A57" s="18" t="s">
        <v>110</v>
      </c>
      <c r="B57" s="19" t="s">
        <v>111</v>
      </c>
      <c r="C57" s="20">
        <v>28030000</v>
      </c>
      <c r="D57" s="20">
        <v>22018981</v>
      </c>
    </row>
    <row r="58" spans="1:4" s="17" customFormat="1" ht="30">
      <c r="A58" s="18" t="s">
        <v>112</v>
      </c>
      <c r="B58" s="19" t="s">
        <v>113</v>
      </c>
      <c r="C58" s="20">
        <v>1000000</v>
      </c>
      <c r="D58" s="20">
        <v>584240</v>
      </c>
    </row>
    <row r="59" spans="1:4" s="17" customFormat="1" ht="120">
      <c r="A59" s="18" t="s">
        <v>114</v>
      </c>
      <c r="B59" s="19" t="s">
        <v>115</v>
      </c>
      <c r="C59" s="20">
        <v>5738891.26</v>
      </c>
      <c r="D59" s="20">
        <v>5072570.63</v>
      </c>
    </row>
    <row r="60" spans="1:4" s="17" customFormat="1" ht="42.75">
      <c r="A60" s="14" t="s">
        <v>116</v>
      </c>
      <c r="B60" s="15" t="s">
        <v>117</v>
      </c>
      <c r="C60" s="16">
        <f>SUM(C61:C62)</f>
        <v>133784758</v>
      </c>
      <c r="D60" s="16">
        <f>SUM(D61:D62)</f>
        <v>99096553.2</v>
      </c>
    </row>
    <row r="61" spans="1:4" s="17" customFormat="1" ht="30">
      <c r="A61" s="18" t="s">
        <v>118</v>
      </c>
      <c r="B61" s="19" t="s">
        <v>119</v>
      </c>
      <c r="C61" s="20">
        <v>130784758</v>
      </c>
      <c r="D61" s="20">
        <v>96444663</v>
      </c>
    </row>
    <row r="62" spans="1:4" s="17" customFormat="1" ht="45">
      <c r="A62" s="18" t="s">
        <v>120</v>
      </c>
      <c r="B62" s="19" t="s">
        <v>121</v>
      </c>
      <c r="C62" s="20">
        <v>3000000</v>
      </c>
      <c r="D62" s="20">
        <v>2651890.2</v>
      </c>
    </row>
    <row r="63" spans="1:5" s="17" customFormat="1" ht="42.75">
      <c r="A63" s="14" t="s">
        <v>122</v>
      </c>
      <c r="B63" s="15" t="s">
        <v>123</v>
      </c>
      <c r="C63" s="16">
        <f>SUM(C64:C65)</f>
        <v>45006000</v>
      </c>
      <c r="D63" s="16">
        <f>SUM(D64:D65)</f>
        <v>33310653.67</v>
      </c>
      <c r="E63" s="24"/>
    </row>
    <row r="64" spans="1:4" s="17" customFormat="1" ht="30">
      <c r="A64" s="18" t="s">
        <v>124</v>
      </c>
      <c r="B64" s="19" t="s">
        <v>125</v>
      </c>
      <c r="C64" s="20">
        <v>5953000</v>
      </c>
      <c r="D64" s="20">
        <v>4412444.83</v>
      </c>
    </row>
    <row r="65" spans="1:4" s="17" customFormat="1" ht="30">
      <c r="A65" s="18" t="s">
        <v>126</v>
      </c>
      <c r="B65" s="19" t="s">
        <v>127</v>
      </c>
      <c r="C65" s="20">
        <v>39053000</v>
      </c>
      <c r="D65" s="20">
        <v>28898208.84</v>
      </c>
    </row>
    <row r="66" spans="1:4" s="17" customFormat="1" ht="28.5">
      <c r="A66" s="14" t="s">
        <v>128</v>
      </c>
      <c r="B66" s="15" t="s">
        <v>129</v>
      </c>
      <c r="C66" s="16">
        <f>SUM(C67:C68)</f>
        <v>9552800</v>
      </c>
      <c r="D66" s="16">
        <f>SUM(D67:D68)</f>
        <v>6883547</v>
      </c>
    </row>
    <row r="67" spans="1:4" s="17" customFormat="1" ht="30">
      <c r="A67" s="18" t="s">
        <v>130</v>
      </c>
      <c r="B67" s="19" t="s">
        <v>131</v>
      </c>
      <c r="C67" s="20">
        <v>758100</v>
      </c>
      <c r="D67" s="20">
        <v>686730</v>
      </c>
    </row>
    <row r="68" spans="1:4" s="17" customFormat="1" ht="30">
      <c r="A68" s="18" t="s">
        <v>132</v>
      </c>
      <c r="B68" s="19" t="s">
        <v>133</v>
      </c>
      <c r="C68" s="20">
        <v>8794700</v>
      </c>
      <c r="D68" s="20">
        <v>6196817</v>
      </c>
    </row>
    <row r="69" spans="1:4" s="17" customFormat="1" ht="28.5">
      <c r="A69" s="14" t="s">
        <v>134</v>
      </c>
      <c r="B69" s="15" t="s">
        <v>135</v>
      </c>
      <c r="C69" s="16">
        <f>SUM(C70:C77)</f>
        <v>189282051.9</v>
      </c>
      <c r="D69" s="16">
        <f>SUM(D70:D77)</f>
        <v>132272337.6</v>
      </c>
    </row>
    <row r="70" spans="1:4" s="17" customFormat="1" ht="30">
      <c r="A70" s="18" t="s">
        <v>136</v>
      </c>
      <c r="B70" s="19" t="s">
        <v>137</v>
      </c>
      <c r="C70" s="20">
        <v>3187000</v>
      </c>
      <c r="D70" s="20">
        <v>2805111.8</v>
      </c>
    </row>
    <row r="71" spans="1:4" s="17" customFormat="1" ht="30">
      <c r="A71" s="18" t="s">
        <v>138</v>
      </c>
      <c r="B71" s="19" t="s">
        <v>139</v>
      </c>
      <c r="C71" s="20">
        <v>12000000</v>
      </c>
      <c r="D71" s="20">
        <v>10151654</v>
      </c>
    </row>
    <row r="72" spans="1:4" s="17" customFormat="1" ht="45">
      <c r="A72" s="18" t="s">
        <v>140</v>
      </c>
      <c r="B72" s="19" t="s">
        <v>141</v>
      </c>
      <c r="C72" s="20">
        <v>27500000</v>
      </c>
      <c r="D72" s="20">
        <v>25347000</v>
      </c>
    </row>
    <row r="73" spans="1:4" s="17" customFormat="1" ht="75">
      <c r="A73" s="18" t="s">
        <v>142</v>
      </c>
      <c r="B73" s="19" t="s">
        <v>143</v>
      </c>
      <c r="C73" s="20">
        <v>23362343.9</v>
      </c>
      <c r="D73" s="20">
        <v>10239020</v>
      </c>
    </row>
    <row r="74" spans="1:4" s="17" customFormat="1" ht="90">
      <c r="A74" s="18" t="s">
        <v>144</v>
      </c>
      <c r="B74" s="19" t="s">
        <v>145</v>
      </c>
      <c r="C74" s="20">
        <v>732600</v>
      </c>
      <c r="D74" s="20">
        <v>0</v>
      </c>
    </row>
    <row r="75" spans="1:4" s="17" customFormat="1" ht="30">
      <c r="A75" s="18" t="s">
        <v>146</v>
      </c>
      <c r="B75" s="19" t="s">
        <v>147</v>
      </c>
      <c r="C75" s="20">
        <v>117964209</v>
      </c>
      <c r="D75" s="20">
        <v>79375452.8</v>
      </c>
    </row>
    <row r="76" spans="1:4" s="17" customFormat="1" ht="45">
      <c r="A76" s="18" t="s">
        <v>148</v>
      </c>
      <c r="B76" s="19" t="s">
        <v>149</v>
      </c>
      <c r="C76" s="20">
        <v>290880</v>
      </c>
      <c r="D76" s="20">
        <v>109080</v>
      </c>
    </row>
    <row r="77" spans="1:4" s="23" customFormat="1" ht="135">
      <c r="A77" s="18" t="s">
        <v>150</v>
      </c>
      <c r="B77" s="19" t="s">
        <v>151</v>
      </c>
      <c r="C77" s="20">
        <v>4245019</v>
      </c>
      <c r="D77" s="20">
        <v>4245019</v>
      </c>
    </row>
    <row r="78" spans="1:4" s="17" customFormat="1" ht="28.5">
      <c r="A78" s="14" t="s">
        <v>152</v>
      </c>
      <c r="B78" s="15" t="s">
        <v>153</v>
      </c>
      <c r="C78" s="16">
        <f>C79+C103+C108+C110+C112</f>
        <v>1015905541.1</v>
      </c>
      <c r="D78" s="16">
        <f>D79+D103+D108+D110+D112</f>
        <v>739832793.26</v>
      </c>
    </row>
    <row r="79" spans="1:4" s="17" customFormat="1" ht="42.75">
      <c r="A79" s="14" t="s">
        <v>154</v>
      </c>
      <c r="B79" s="15" t="s">
        <v>155</v>
      </c>
      <c r="C79" s="16">
        <f>SUM(C80:C102)</f>
        <v>947582869</v>
      </c>
      <c r="D79" s="16">
        <f>SUM(D80:D102)</f>
        <v>689990500.1999999</v>
      </c>
    </row>
    <row r="80" spans="1:4" s="17" customFormat="1" ht="30">
      <c r="A80" s="18" t="s">
        <v>156</v>
      </c>
      <c r="B80" s="19" t="s">
        <v>157</v>
      </c>
      <c r="C80" s="20">
        <v>105750918</v>
      </c>
      <c r="D80" s="20">
        <v>63298563.67</v>
      </c>
    </row>
    <row r="81" spans="1:4" s="17" customFormat="1" ht="45">
      <c r="A81" s="18" t="s">
        <v>158</v>
      </c>
      <c r="B81" s="19" t="s">
        <v>159</v>
      </c>
      <c r="C81" s="20">
        <v>9141138</v>
      </c>
      <c r="D81" s="20">
        <v>9141086.45</v>
      </c>
    </row>
    <row r="82" spans="1:4" s="17" customFormat="1" ht="30">
      <c r="A82" s="18" t="s">
        <v>160</v>
      </c>
      <c r="B82" s="19" t="s">
        <v>161</v>
      </c>
      <c r="C82" s="20">
        <v>34397971</v>
      </c>
      <c r="D82" s="20">
        <v>15214417.91</v>
      </c>
    </row>
    <row r="83" spans="1:4" s="17" customFormat="1" ht="30">
      <c r="A83" s="18" t="s">
        <v>162</v>
      </c>
      <c r="B83" s="19" t="s">
        <v>163</v>
      </c>
      <c r="C83" s="20">
        <v>20914819</v>
      </c>
      <c r="D83" s="20">
        <v>15154666.47</v>
      </c>
    </row>
    <row r="84" spans="1:4" s="23" customFormat="1" ht="45">
      <c r="A84" s="18" t="s">
        <v>164</v>
      </c>
      <c r="B84" s="19" t="s">
        <v>165</v>
      </c>
      <c r="C84" s="20">
        <v>529773</v>
      </c>
      <c r="D84" s="20">
        <v>498868.58</v>
      </c>
    </row>
    <row r="85" spans="1:4" s="23" customFormat="1" ht="45">
      <c r="A85" s="18" t="s">
        <v>166</v>
      </c>
      <c r="B85" s="19" t="s">
        <v>167</v>
      </c>
      <c r="C85" s="20">
        <v>3000000</v>
      </c>
      <c r="D85" s="20">
        <v>1851166</v>
      </c>
    </row>
    <row r="86" spans="1:4" s="23" customFormat="1" ht="45">
      <c r="A86" s="18" t="s">
        <v>168</v>
      </c>
      <c r="B86" s="19" t="s">
        <v>169</v>
      </c>
      <c r="C86" s="20">
        <v>282293043</v>
      </c>
      <c r="D86" s="20">
        <v>198100299.2</v>
      </c>
    </row>
    <row r="87" spans="1:4" s="23" customFormat="1" ht="45">
      <c r="A87" s="18" t="s">
        <v>170</v>
      </c>
      <c r="B87" s="19" t="s">
        <v>171</v>
      </c>
      <c r="C87" s="20">
        <v>49263</v>
      </c>
      <c r="D87" s="20">
        <v>0</v>
      </c>
    </row>
    <row r="88" spans="1:4" s="23" customFormat="1" ht="60">
      <c r="A88" s="18" t="s">
        <v>172</v>
      </c>
      <c r="B88" s="19" t="s">
        <v>173</v>
      </c>
      <c r="C88" s="20">
        <v>500000</v>
      </c>
      <c r="D88" s="20">
        <v>0</v>
      </c>
    </row>
    <row r="89" spans="1:4" s="17" customFormat="1" ht="30">
      <c r="A89" s="18" t="s">
        <v>174</v>
      </c>
      <c r="B89" s="19" t="s">
        <v>175</v>
      </c>
      <c r="C89" s="20">
        <v>600000</v>
      </c>
      <c r="D89" s="20">
        <v>232140</v>
      </c>
    </row>
    <row r="90" spans="1:4" s="17" customFormat="1" ht="60">
      <c r="A90" s="18" t="s">
        <v>176</v>
      </c>
      <c r="B90" s="19" t="s">
        <v>177</v>
      </c>
      <c r="C90" s="20">
        <v>100000</v>
      </c>
      <c r="D90" s="20">
        <v>55000</v>
      </c>
    </row>
    <row r="91" spans="1:4" s="23" customFormat="1" ht="30">
      <c r="A91" s="18" t="s">
        <v>178</v>
      </c>
      <c r="B91" s="19" t="s">
        <v>179</v>
      </c>
      <c r="C91" s="20">
        <v>800000</v>
      </c>
      <c r="D91" s="20">
        <v>549767.95</v>
      </c>
    </row>
    <row r="92" spans="1:4" s="23" customFormat="1" ht="45">
      <c r="A92" s="18" t="s">
        <v>180</v>
      </c>
      <c r="B92" s="19" t="s">
        <v>181</v>
      </c>
      <c r="C92" s="20">
        <v>4300000</v>
      </c>
      <c r="D92" s="20">
        <v>2715982.65</v>
      </c>
    </row>
    <row r="93" spans="1:4" s="23" customFormat="1" ht="15">
      <c r="A93" s="18" t="s">
        <v>182</v>
      </c>
      <c r="B93" s="19" t="s">
        <v>183</v>
      </c>
      <c r="C93" s="20">
        <v>330000</v>
      </c>
      <c r="D93" s="20">
        <v>201740</v>
      </c>
    </row>
    <row r="94" spans="1:4" s="23" customFormat="1" ht="45">
      <c r="A94" s="18" t="s">
        <v>184</v>
      </c>
      <c r="B94" s="19" t="s">
        <v>185</v>
      </c>
      <c r="C94" s="20">
        <v>10500000</v>
      </c>
      <c r="D94" s="20">
        <v>8185527.6</v>
      </c>
    </row>
    <row r="95" spans="1:4" s="23" customFormat="1" ht="30">
      <c r="A95" s="18" t="s">
        <v>186</v>
      </c>
      <c r="B95" s="19" t="s">
        <v>187</v>
      </c>
      <c r="C95" s="20">
        <v>1000000</v>
      </c>
      <c r="D95" s="20">
        <v>757860</v>
      </c>
    </row>
    <row r="96" spans="1:4" s="23" customFormat="1" ht="45">
      <c r="A96" s="18" t="s">
        <v>188</v>
      </c>
      <c r="B96" s="19" t="s">
        <v>189</v>
      </c>
      <c r="C96" s="20">
        <v>1959211</v>
      </c>
      <c r="D96" s="20">
        <v>1959211</v>
      </c>
    </row>
    <row r="97" spans="1:4" s="23" customFormat="1" ht="30">
      <c r="A97" s="18" t="s">
        <v>190</v>
      </c>
      <c r="B97" s="19" t="s">
        <v>191</v>
      </c>
      <c r="C97" s="20">
        <v>185914711</v>
      </c>
      <c r="D97" s="20">
        <v>145551615.73</v>
      </c>
    </row>
    <row r="98" spans="1:4" s="23" customFormat="1" ht="45">
      <c r="A98" s="18" t="s">
        <v>192</v>
      </c>
      <c r="B98" s="19" t="s">
        <v>193</v>
      </c>
      <c r="C98" s="20">
        <v>39385226</v>
      </c>
      <c r="D98" s="20">
        <v>38308194.86</v>
      </c>
    </row>
    <row r="99" spans="1:4" s="23" customFormat="1" ht="60">
      <c r="A99" s="18" t="s">
        <v>194</v>
      </c>
      <c r="B99" s="19" t="s">
        <v>195</v>
      </c>
      <c r="C99" s="20">
        <v>53642763</v>
      </c>
      <c r="D99" s="20">
        <v>39579208.75</v>
      </c>
    </row>
    <row r="100" spans="1:4" s="23" customFormat="1" ht="90">
      <c r="A100" s="18" t="s">
        <v>196</v>
      </c>
      <c r="B100" s="19" t="s">
        <v>197</v>
      </c>
      <c r="C100" s="20">
        <v>107086070</v>
      </c>
      <c r="D100" s="20">
        <v>87009666.5</v>
      </c>
    </row>
    <row r="101" spans="1:4" s="17" customFormat="1" ht="60">
      <c r="A101" s="18" t="s">
        <v>198</v>
      </c>
      <c r="B101" s="19" t="s">
        <v>199</v>
      </c>
      <c r="C101" s="20">
        <v>79527661</v>
      </c>
      <c r="D101" s="20">
        <v>57453194.13</v>
      </c>
    </row>
    <row r="102" spans="1:4" s="17" customFormat="1" ht="90">
      <c r="A102" s="18" t="s">
        <v>200</v>
      </c>
      <c r="B102" s="19" t="s">
        <v>201</v>
      </c>
      <c r="C102" s="20">
        <v>5860302</v>
      </c>
      <c r="D102" s="20">
        <v>4172322.75</v>
      </c>
    </row>
    <row r="103" spans="1:4" s="17" customFormat="1" ht="28.5">
      <c r="A103" s="14" t="s">
        <v>202</v>
      </c>
      <c r="B103" s="15" t="s">
        <v>203</v>
      </c>
      <c r="C103" s="16">
        <f>SUM(C104:C107)</f>
        <v>5870000</v>
      </c>
      <c r="D103" s="16">
        <f>SUM(D104:D107)</f>
        <v>3081701.12</v>
      </c>
    </row>
    <row r="104" spans="1:4" s="23" customFormat="1" ht="75">
      <c r="A104" s="18" t="s">
        <v>204</v>
      </c>
      <c r="B104" s="19" t="s">
        <v>205</v>
      </c>
      <c r="C104" s="20">
        <v>2670000</v>
      </c>
      <c r="D104" s="20">
        <v>1733097.98</v>
      </c>
    </row>
    <row r="105" spans="1:4" s="23" customFormat="1" ht="30">
      <c r="A105" s="18" t="s">
        <v>206</v>
      </c>
      <c r="B105" s="19" t="s">
        <v>207</v>
      </c>
      <c r="C105" s="20">
        <v>1850000</v>
      </c>
      <c r="D105" s="20">
        <v>1223176.14</v>
      </c>
    </row>
    <row r="106" spans="1:4" s="23" customFormat="1" ht="30">
      <c r="A106" s="18" t="s">
        <v>208</v>
      </c>
      <c r="B106" s="19" t="s">
        <v>209</v>
      </c>
      <c r="C106" s="20">
        <v>1200000</v>
      </c>
      <c r="D106" s="20">
        <v>0</v>
      </c>
    </row>
    <row r="107" spans="1:4" s="23" customFormat="1" ht="30">
      <c r="A107" s="18" t="s">
        <v>210</v>
      </c>
      <c r="B107" s="19" t="s">
        <v>211</v>
      </c>
      <c r="C107" s="20">
        <v>150000</v>
      </c>
      <c r="D107" s="20">
        <v>125427</v>
      </c>
    </row>
    <row r="108" spans="1:4" s="17" customFormat="1" ht="14.25">
      <c r="A108" s="14" t="s">
        <v>212</v>
      </c>
      <c r="B108" s="15" t="s">
        <v>213</v>
      </c>
      <c r="C108" s="16">
        <f>C109</f>
        <v>10000000</v>
      </c>
      <c r="D108" s="16">
        <f>D109</f>
        <v>6978109.74</v>
      </c>
    </row>
    <row r="109" spans="1:4" s="23" customFormat="1" ht="30">
      <c r="A109" s="18" t="s">
        <v>214</v>
      </c>
      <c r="B109" s="19" t="s">
        <v>215</v>
      </c>
      <c r="C109" s="20">
        <v>10000000</v>
      </c>
      <c r="D109" s="20">
        <v>6978109.74</v>
      </c>
    </row>
    <row r="110" spans="1:4" s="17" customFormat="1" ht="28.5">
      <c r="A110" s="14" t="s">
        <v>216</v>
      </c>
      <c r="B110" s="15" t="s">
        <v>217</v>
      </c>
      <c r="C110" s="16">
        <f>C111</f>
        <v>14761845</v>
      </c>
      <c r="D110" s="16">
        <f>D111</f>
        <v>14761845</v>
      </c>
    </row>
    <row r="111" spans="1:4" s="23" customFormat="1" ht="30">
      <c r="A111" s="18" t="s">
        <v>218</v>
      </c>
      <c r="B111" s="19" t="s">
        <v>219</v>
      </c>
      <c r="C111" s="20">
        <v>14761845</v>
      </c>
      <c r="D111" s="20">
        <v>14761845</v>
      </c>
    </row>
    <row r="112" spans="1:4" s="17" customFormat="1" ht="42.75">
      <c r="A112" s="14" t="s">
        <v>220</v>
      </c>
      <c r="B112" s="15" t="s">
        <v>221</v>
      </c>
      <c r="C112" s="16">
        <f>SUM(C113:C114)</f>
        <v>37690827.1</v>
      </c>
      <c r="D112" s="16">
        <f>SUM(D113:D114)</f>
        <v>25020637.200000003</v>
      </c>
    </row>
    <row r="113" spans="1:4" s="17" customFormat="1" ht="30">
      <c r="A113" s="18" t="s">
        <v>222</v>
      </c>
      <c r="B113" s="19" t="s">
        <v>223</v>
      </c>
      <c r="C113" s="20">
        <v>22638433</v>
      </c>
      <c r="D113" s="20">
        <v>15899500.56</v>
      </c>
    </row>
    <row r="114" spans="1:4" s="17" customFormat="1" ht="45">
      <c r="A114" s="18" t="s">
        <v>224</v>
      </c>
      <c r="B114" s="19" t="s">
        <v>225</v>
      </c>
      <c r="C114" s="20">
        <v>15052394.1</v>
      </c>
      <c r="D114" s="20">
        <v>9121136.64</v>
      </c>
    </row>
    <row r="115" spans="1:4" s="17" customFormat="1" ht="28.5">
      <c r="A115" s="14" t="s">
        <v>226</v>
      </c>
      <c r="B115" s="15" t="s">
        <v>227</v>
      </c>
      <c r="C115" s="16">
        <f>SUM(C116:C126)</f>
        <v>610477444.1700001</v>
      </c>
      <c r="D115" s="16">
        <f>SUM(D116:D126)</f>
        <v>346888707.70000005</v>
      </c>
    </row>
    <row r="116" spans="1:4" s="17" customFormat="1" ht="30">
      <c r="A116" s="18" t="s">
        <v>228</v>
      </c>
      <c r="B116" s="19" t="s">
        <v>229</v>
      </c>
      <c r="C116" s="20">
        <v>48398068.75</v>
      </c>
      <c r="D116" s="20">
        <v>16559762.88</v>
      </c>
    </row>
    <row r="117" spans="1:4" s="17" customFormat="1" ht="45">
      <c r="A117" s="18" t="s">
        <v>230</v>
      </c>
      <c r="B117" s="19" t="s">
        <v>231</v>
      </c>
      <c r="C117" s="20">
        <v>45510776.67</v>
      </c>
      <c r="D117" s="20">
        <v>38644977.87</v>
      </c>
    </row>
    <row r="118" spans="1:4" s="17" customFormat="1" ht="30">
      <c r="A118" s="18" t="s">
        <v>232</v>
      </c>
      <c r="B118" s="19" t="s">
        <v>233</v>
      </c>
      <c r="C118" s="20">
        <v>5000000</v>
      </c>
      <c r="D118" s="20">
        <v>2215886</v>
      </c>
    </row>
    <row r="119" spans="1:4" s="17" customFormat="1" ht="45">
      <c r="A119" s="18" t="s">
        <v>234</v>
      </c>
      <c r="B119" s="19" t="s">
        <v>235</v>
      </c>
      <c r="C119" s="20">
        <v>26955289.75</v>
      </c>
      <c r="D119" s="20">
        <v>3710831.4</v>
      </c>
    </row>
    <row r="120" spans="1:4" s="17" customFormat="1" ht="30">
      <c r="A120" s="18" t="s">
        <v>236</v>
      </c>
      <c r="B120" s="19" t="s">
        <v>237</v>
      </c>
      <c r="C120" s="20">
        <v>260161954.65</v>
      </c>
      <c r="D120" s="20">
        <v>192734639.16</v>
      </c>
    </row>
    <row r="121" spans="1:4" s="23" customFormat="1" ht="30">
      <c r="A121" s="18" t="s">
        <v>238</v>
      </c>
      <c r="B121" s="19" t="s">
        <v>239</v>
      </c>
      <c r="C121" s="20">
        <v>20000000</v>
      </c>
      <c r="D121" s="20">
        <v>17604846.12</v>
      </c>
    </row>
    <row r="122" spans="1:4" s="17" customFormat="1" ht="60">
      <c r="A122" s="18" t="s">
        <v>240</v>
      </c>
      <c r="B122" s="19" t="s">
        <v>241</v>
      </c>
      <c r="C122" s="20">
        <v>3496011.46</v>
      </c>
      <c r="D122" s="20">
        <v>0</v>
      </c>
    </row>
    <row r="123" spans="1:4" s="17" customFormat="1" ht="30">
      <c r="A123" s="18" t="s">
        <v>242</v>
      </c>
      <c r="B123" s="19" t="s">
        <v>243</v>
      </c>
      <c r="C123" s="20">
        <v>34472667.34</v>
      </c>
      <c r="D123" s="20">
        <v>18525101.76</v>
      </c>
    </row>
    <row r="124" spans="1:4" s="17" customFormat="1" ht="45">
      <c r="A124" s="18" t="s">
        <v>244</v>
      </c>
      <c r="B124" s="19" t="s">
        <v>245</v>
      </c>
      <c r="C124" s="20">
        <v>23286655.47</v>
      </c>
      <c r="D124" s="20">
        <v>6283734.06</v>
      </c>
    </row>
    <row r="125" spans="1:256" s="17" customFormat="1" ht="60">
      <c r="A125" s="18" t="s">
        <v>246</v>
      </c>
      <c r="B125" s="19" t="s">
        <v>247</v>
      </c>
      <c r="C125" s="20">
        <v>92078804</v>
      </c>
      <c r="D125" s="20">
        <v>20377301.16</v>
      </c>
      <c r="IV125" s="25"/>
    </row>
    <row r="126" spans="1:4" s="23" customFormat="1" ht="75">
      <c r="A126" s="18" t="s">
        <v>248</v>
      </c>
      <c r="B126" s="19" t="s">
        <v>249</v>
      </c>
      <c r="C126" s="20">
        <v>51117216.08</v>
      </c>
      <c r="D126" s="20">
        <v>30231627.29</v>
      </c>
    </row>
    <row r="127" spans="1:4" s="17" customFormat="1" ht="42.75">
      <c r="A127" s="14" t="s">
        <v>250</v>
      </c>
      <c r="B127" s="15" t="s">
        <v>251</v>
      </c>
      <c r="C127" s="16">
        <f>SUM(C128:C132)</f>
        <v>74500000</v>
      </c>
      <c r="D127" s="16">
        <f>SUM(D128:D132)</f>
        <v>57742988.22</v>
      </c>
    </row>
    <row r="128" spans="1:4" s="23" customFormat="1" ht="15">
      <c r="A128" s="18" t="s">
        <v>252</v>
      </c>
      <c r="B128" s="19" t="s">
        <v>253</v>
      </c>
      <c r="C128" s="20">
        <v>300000</v>
      </c>
      <c r="D128" s="20">
        <v>0</v>
      </c>
    </row>
    <row r="129" spans="1:4" s="23" customFormat="1" ht="30">
      <c r="A129" s="18" t="s">
        <v>254</v>
      </c>
      <c r="B129" s="19" t="s">
        <v>255</v>
      </c>
      <c r="C129" s="20">
        <v>9000000</v>
      </c>
      <c r="D129" s="20">
        <v>7424318.22</v>
      </c>
    </row>
    <row r="130" spans="1:4" s="23" customFormat="1" ht="30">
      <c r="A130" s="18" t="s">
        <v>256</v>
      </c>
      <c r="B130" s="19" t="s">
        <v>257</v>
      </c>
      <c r="C130" s="20">
        <v>61000000</v>
      </c>
      <c r="D130" s="20">
        <v>47587417</v>
      </c>
    </row>
    <row r="131" spans="1:4" s="23" customFormat="1" ht="30">
      <c r="A131" s="18" t="s">
        <v>258</v>
      </c>
      <c r="B131" s="19" t="s">
        <v>259</v>
      </c>
      <c r="C131" s="20">
        <v>4000000</v>
      </c>
      <c r="D131" s="20">
        <v>2731253</v>
      </c>
    </row>
    <row r="132" spans="1:4" s="23" customFormat="1" ht="30">
      <c r="A132" s="18" t="s">
        <v>260</v>
      </c>
      <c r="B132" s="19" t="s">
        <v>261</v>
      </c>
      <c r="C132" s="20">
        <v>200000</v>
      </c>
      <c r="D132" s="20">
        <v>0</v>
      </c>
    </row>
    <row r="133" spans="1:4" s="17" customFormat="1" ht="42.75">
      <c r="A133" s="14" t="s">
        <v>262</v>
      </c>
      <c r="B133" s="15" t="s">
        <v>263</v>
      </c>
      <c r="C133" s="16">
        <f>SUM(C134:C138)</f>
        <v>17643193</v>
      </c>
      <c r="D133" s="16">
        <f>SUM(D134:D138)</f>
        <v>14900692.19</v>
      </c>
    </row>
    <row r="134" spans="1:4" s="23" customFormat="1" ht="45">
      <c r="A134" s="18" t="s">
        <v>264</v>
      </c>
      <c r="B134" s="19" t="s">
        <v>265</v>
      </c>
      <c r="C134" s="20">
        <v>150000</v>
      </c>
      <c r="D134" s="20">
        <v>0</v>
      </c>
    </row>
    <row r="135" spans="1:4" s="23" customFormat="1" ht="15">
      <c r="A135" s="18" t="s">
        <v>266</v>
      </c>
      <c r="B135" s="19" t="s">
        <v>267</v>
      </c>
      <c r="C135" s="20">
        <v>14668193</v>
      </c>
      <c r="D135" s="20">
        <v>14668192.19</v>
      </c>
    </row>
    <row r="136" spans="1:4" s="23" customFormat="1" ht="30">
      <c r="A136" s="18" t="s">
        <v>268</v>
      </c>
      <c r="B136" s="19" t="s">
        <v>269</v>
      </c>
      <c r="C136" s="20">
        <v>1900000</v>
      </c>
      <c r="D136" s="20">
        <v>107500</v>
      </c>
    </row>
    <row r="137" spans="1:4" s="23" customFormat="1" ht="15">
      <c r="A137" s="18" t="s">
        <v>270</v>
      </c>
      <c r="B137" s="19" t="s">
        <v>271</v>
      </c>
      <c r="C137" s="20">
        <v>800000</v>
      </c>
      <c r="D137" s="20">
        <v>0</v>
      </c>
    </row>
    <row r="138" spans="1:4" s="23" customFormat="1" ht="30">
      <c r="A138" s="18" t="s">
        <v>272</v>
      </c>
      <c r="B138" s="19" t="s">
        <v>273</v>
      </c>
      <c r="C138" s="20">
        <v>125000</v>
      </c>
      <c r="D138" s="20">
        <v>125000</v>
      </c>
    </row>
    <row r="139" spans="1:4" s="17" customFormat="1" ht="28.5">
      <c r="A139" s="14" t="s">
        <v>274</v>
      </c>
      <c r="B139" s="15" t="s">
        <v>275</v>
      </c>
      <c r="C139" s="16">
        <f>C140+C144+C147+C152</f>
        <v>314841495.03999996</v>
      </c>
      <c r="D139" s="16">
        <f>D140+D144+D147+D152</f>
        <v>164666503.81</v>
      </c>
    </row>
    <row r="140" spans="1:4" s="17" customFormat="1" ht="28.5">
      <c r="A140" s="14" t="s">
        <v>276</v>
      </c>
      <c r="B140" s="15" t="s">
        <v>277</v>
      </c>
      <c r="C140" s="16">
        <f>SUM(C141:C143)</f>
        <v>82706900</v>
      </c>
      <c r="D140" s="16">
        <f>SUM(D141:D143)</f>
        <v>52399379.78</v>
      </c>
    </row>
    <row r="141" spans="1:4" s="23" customFormat="1" ht="30">
      <c r="A141" s="18" t="s">
        <v>278</v>
      </c>
      <c r="B141" s="19" t="s">
        <v>279</v>
      </c>
      <c r="C141" s="20">
        <v>39169900</v>
      </c>
      <c r="D141" s="20">
        <v>16508825.56</v>
      </c>
    </row>
    <row r="142" spans="1:4" s="23" customFormat="1" ht="45">
      <c r="A142" s="18" t="s">
        <v>280</v>
      </c>
      <c r="B142" s="19" t="s">
        <v>281</v>
      </c>
      <c r="C142" s="20">
        <v>36000000</v>
      </c>
      <c r="D142" s="20">
        <v>33296751.17</v>
      </c>
    </row>
    <row r="143" spans="1:4" s="23" customFormat="1" ht="30">
      <c r="A143" s="18" t="s">
        <v>282</v>
      </c>
      <c r="B143" s="19" t="s">
        <v>283</v>
      </c>
      <c r="C143" s="20">
        <v>7537000</v>
      </c>
      <c r="D143" s="20">
        <v>2593803.05</v>
      </c>
    </row>
    <row r="144" spans="1:4" s="17" customFormat="1" ht="28.5">
      <c r="A144" s="14" t="s">
        <v>284</v>
      </c>
      <c r="B144" s="15" t="s">
        <v>285</v>
      </c>
      <c r="C144" s="16">
        <f>SUM(C145:C146)</f>
        <v>52294710.25</v>
      </c>
      <c r="D144" s="16">
        <f>SUM(D145:D146)</f>
        <v>34800663.93</v>
      </c>
    </row>
    <row r="145" spans="1:4" s="23" customFormat="1" ht="30">
      <c r="A145" s="18" t="s">
        <v>286</v>
      </c>
      <c r="B145" s="19" t="s">
        <v>287</v>
      </c>
      <c r="C145" s="20">
        <v>45000000</v>
      </c>
      <c r="D145" s="20">
        <v>31544300</v>
      </c>
    </row>
    <row r="146" spans="1:4" s="23" customFormat="1" ht="30">
      <c r="A146" s="18" t="s">
        <v>288</v>
      </c>
      <c r="B146" s="19" t="s">
        <v>289</v>
      </c>
      <c r="C146" s="20">
        <v>7294710.25</v>
      </c>
      <c r="D146" s="20">
        <v>3256363.93</v>
      </c>
    </row>
    <row r="147" spans="1:4" s="17" customFormat="1" ht="28.5">
      <c r="A147" s="14" t="s">
        <v>290</v>
      </c>
      <c r="B147" s="15" t="s">
        <v>291</v>
      </c>
      <c r="C147" s="16">
        <f>SUM(C148:C151)</f>
        <v>107705280.57</v>
      </c>
      <c r="D147" s="16">
        <f>SUM(D148:D151)</f>
        <v>32290233.31</v>
      </c>
    </row>
    <row r="148" spans="1:4" s="23" customFormat="1" ht="30">
      <c r="A148" s="18" t="s">
        <v>292</v>
      </c>
      <c r="B148" s="19" t="s">
        <v>293</v>
      </c>
      <c r="C148" s="20">
        <v>39582996.6</v>
      </c>
      <c r="D148" s="20">
        <v>30479063.31</v>
      </c>
    </row>
    <row r="149" spans="1:4" s="23" customFormat="1" ht="30">
      <c r="A149" s="18" t="s">
        <v>294</v>
      </c>
      <c r="B149" s="19" t="s">
        <v>295</v>
      </c>
      <c r="C149" s="20">
        <v>2000000</v>
      </c>
      <c r="D149" s="20">
        <v>1811170</v>
      </c>
    </row>
    <row r="150" spans="1:4" s="23" customFormat="1" ht="30">
      <c r="A150" s="18" t="s">
        <v>296</v>
      </c>
      <c r="B150" s="19" t="s">
        <v>297</v>
      </c>
      <c r="C150" s="20">
        <v>25884048.18</v>
      </c>
      <c r="D150" s="20">
        <v>0</v>
      </c>
    </row>
    <row r="151" spans="1:4" s="23" customFormat="1" ht="75">
      <c r="A151" s="18" t="s">
        <v>298</v>
      </c>
      <c r="B151" s="19" t="s">
        <v>299</v>
      </c>
      <c r="C151" s="20">
        <v>40238235.79</v>
      </c>
      <c r="D151" s="20">
        <v>0</v>
      </c>
    </row>
    <row r="152" spans="1:4" s="17" customFormat="1" ht="14.25">
      <c r="A152" s="14" t="s">
        <v>300</v>
      </c>
      <c r="B152" s="15" t="s">
        <v>301</v>
      </c>
      <c r="C152" s="16">
        <f>SUM(C153:C154)</f>
        <v>72134604.22</v>
      </c>
      <c r="D152" s="16">
        <f>SUM(D153:D154)</f>
        <v>45176226.79</v>
      </c>
    </row>
    <row r="153" spans="1:4" s="23" customFormat="1" ht="15">
      <c r="A153" s="18" t="s">
        <v>302</v>
      </c>
      <c r="B153" s="19" t="s">
        <v>303</v>
      </c>
      <c r="C153" s="20">
        <v>69534604.22</v>
      </c>
      <c r="D153" s="20">
        <v>43471687.06</v>
      </c>
    </row>
    <row r="154" spans="1:4" s="23" customFormat="1" ht="30">
      <c r="A154" s="18" t="s">
        <v>304</v>
      </c>
      <c r="B154" s="19" t="s">
        <v>305</v>
      </c>
      <c r="C154" s="20">
        <v>2600000</v>
      </c>
      <c r="D154" s="20">
        <v>1704539.73</v>
      </c>
    </row>
    <row r="155" spans="1:4" s="17" customFormat="1" ht="42.75">
      <c r="A155" s="14" t="s">
        <v>306</v>
      </c>
      <c r="B155" s="15" t="s">
        <v>307</v>
      </c>
      <c r="C155" s="16">
        <f>SUM(C156:C161)</f>
        <v>50932928.53</v>
      </c>
      <c r="D155" s="16">
        <f>SUM(D156:D161)</f>
        <v>10279459.77</v>
      </c>
    </row>
    <row r="156" spans="1:4" s="23" customFormat="1" ht="15">
      <c r="A156" s="18" t="s">
        <v>308</v>
      </c>
      <c r="B156" s="19" t="s">
        <v>309</v>
      </c>
      <c r="C156" s="20">
        <v>1750639.21</v>
      </c>
      <c r="D156" s="20">
        <v>1750639.21</v>
      </c>
    </row>
    <row r="157" spans="1:4" s="23" customFormat="1" ht="45">
      <c r="A157" s="18" t="s">
        <v>310</v>
      </c>
      <c r="B157" s="19" t="s">
        <v>311</v>
      </c>
      <c r="C157" s="20">
        <v>225992</v>
      </c>
      <c r="D157" s="20">
        <v>0</v>
      </c>
    </row>
    <row r="158" spans="1:4" s="23" customFormat="1" ht="30">
      <c r="A158" s="18" t="s">
        <v>312</v>
      </c>
      <c r="B158" s="19" t="s">
        <v>313</v>
      </c>
      <c r="C158" s="20">
        <v>38000000</v>
      </c>
      <c r="D158" s="20">
        <v>0</v>
      </c>
    </row>
    <row r="159" spans="1:4" s="23" customFormat="1" ht="30">
      <c r="A159" s="18" t="s">
        <v>314</v>
      </c>
      <c r="B159" s="19" t="s">
        <v>315</v>
      </c>
      <c r="C159" s="20">
        <v>8087483.21</v>
      </c>
      <c r="D159" s="20">
        <v>8072898.94</v>
      </c>
    </row>
    <row r="160" spans="1:4" s="23" customFormat="1" ht="30">
      <c r="A160" s="18" t="s">
        <v>316</v>
      </c>
      <c r="B160" s="19" t="s">
        <v>317</v>
      </c>
      <c r="C160" s="20">
        <v>2350814.11</v>
      </c>
      <c r="D160" s="20">
        <v>0</v>
      </c>
    </row>
    <row r="161" spans="1:4" s="23" customFormat="1" ht="30">
      <c r="A161" s="18" t="s">
        <v>318</v>
      </c>
      <c r="B161" s="19" t="s">
        <v>319</v>
      </c>
      <c r="C161" s="20">
        <v>518000</v>
      </c>
      <c r="D161" s="20">
        <v>455921.62</v>
      </c>
    </row>
    <row r="162" spans="1:4" s="17" customFormat="1" ht="42.75">
      <c r="A162" s="14" t="s">
        <v>320</v>
      </c>
      <c r="B162" s="15" t="s">
        <v>321</v>
      </c>
      <c r="C162" s="16">
        <f>C163+C166</f>
        <v>42435000</v>
      </c>
      <c r="D162" s="16">
        <f>D163+D166</f>
        <v>23297216.18</v>
      </c>
    </row>
    <row r="163" spans="1:4" s="17" customFormat="1" ht="28.5">
      <c r="A163" s="14" t="s">
        <v>322</v>
      </c>
      <c r="B163" s="15" t="s">
        <v>323</v>
      </c>
      <c r="C163" s="16">
        <f>SUM(C164:C165)</f>
        <v>34135000</v>
      </c>
      <c r="D163" s="16">
        <f>SUM(D164:D165)</f>
        <v>21446093.18</v>
      </c>
    </row>
    <row r="164" spans="1:4" s="23" customFormat="1" ht="60">
      <c r="A164" s="18" t="s">
        <v>324</v>
      </c>
      <c r="B164" s="19" t="s">
        <v>325</v>
      </c>
      <c r="C164" s="20">
        <v>33285000</v>
      </c>
      <c r="D164" s="20">
        <v>20810100.95</v>
      </c>
    </row>
    <row r="165" spans="1:4" s="23" customFormat="1" ht="30">
      <c r="A165" s="18" t="s">
        <v>326</v>
      </c>
      <c r="B165" s="19" t="s">
        <v>327</v>
      </c>
      <c r="C165" s="20">
        <v>850000</v>
      </c>
      <c r="D165" s="20">
        <v>635992.23</v>
      </c>
    </row>
    <row r="166" spans="1:4" s="17" customFormat="1" ht="42.75">
      <c r="A166" s="14" t="s">
        <v>328</v>
      </c>
      <c r="B166" s="15" t="s">
        <v>329</v>
      </c>
      <c r="C166" s="16">
        <f>SUM(C167:C171)</f>
        <v>8300000</v>
      </c>
      <c r="D166" s="16">
        <f>SUM(D167:D171)</f>
        <v>1851123</v>
      </c>
    </row>
    <row r="167" spans="1:4" s="23" customFormat="1" ht="30">
      <c r="A167" s="18" t="s">
        <v>330</v>
      </c>
      <c r="B167" s="19" t="s">
        <v>331</v>
      </c>
      <c r="C167" s="20">
        <v>800000</v>
      </c>
      <c r="D167" s="20">
        <v>790965</v>
      </c>
    </row>
    <row r="168" spans="1:4" s="23" customFormat="1" ht="30">
      <c r="A168" s="18" t="s">
        <v>332</v>
      </c>
      <c r="B168" s="19" t="s">
        <v>333</v>
      </c>
      <c r="C168" s="20">
        <v>6200000</v>
      </c>
      <c r="D168" s="20">
        <v>108058</v>
      </c>
    </row>
    <row r="169" spans="1:4" s="23" customFormat="1" ht="30">
      <c r="A169" s="18" t="s">
        <v>334</v>
      </c>
      <c r="B169" s="19" t="s">
        <v>335</v>
      </c>
      <c r="C169" s="20">
        <v>250000</v>
      </c>
      <c r="D169" s="20">
        <v>0</v>
      </c>
    </row>
    <row r="170" spans="1:4" s="23" customFormat="1" ht="30">
      <c r="A170" s="18" t="s">
        <v>336</v>
      </c>
      <c r="B170" s="19" t="s">
        <v>337</v>
      </c>
      <c r="C170" s="20">
        <v>150000</v>
      </c>
      <c r="D170" s="20">
        <v>52100</v>
      </c>
    </row>
    <row r="171" spans="1:4" s="23" customFormat="1" ht="45">
      <c r="A171" s="18" t="s">
        <v>338</v>
      </c>
      <c r="B171" s="19" t="s">
        <v>339</v>
      </c>
      <c r="C171" s="20">
        <v>900000</v>
      </c>
      <c r="D171" s="20">
        <v>900000</v>
      </c>
    </row>
    <row r="172" spans="1:4" s="17" customFormat="1" ht="42.75">
      <c r="A172" s="14" t="s">
        <v>340</v>
      </c>
      <c r="B172" s="15" t="s">
        <v>341</v>
      </c>
      <c r="C172" s="16">
        <f>C173+C177</f>
        <v>32112586.39</v>
      </c>
      <c r="D172" s="16">
        <f>D173+D177</f>
        <v>22952620</v>
      </c>
    </row>
    <row r="173" spans="1:4" s="17" customFormat="1" ht="42.75">
      <c r="A173" s="14" t="s">
        <v>342</v>
      </c>
      <c r="B173" s="15" t="s">
        <v>343</v>
      </c>
      <c r="C173" s="16">
        <f>SUM(C174:C176)</f>
        <v>3497466.3899999997</v>
      </c>
      <c r="D173" s="16">
        <f>SUM(D174:D176)</f>
        <v>0</v>
      </c>
    </row>
    <row r="174" spans="1:4" s="17" customFormat="1" ht="75">
      <c r="A174" s="26" t="s">
        <v>344</v>
      </c>
      <c r="B174" s="27" t="s">
        <v>345</v>
      </c>
      <c r="C174" s="20">
        <v>300000</v>
      </c>
      <c r="D174" s="20">
        <v>0</v>
      </c>
    </row>
    <row r="175" spans="1:4" s="17" customFormat="1" ht="30">
      <c r="A175" s="26" t="s">
        <v>346</v>
      </c>
      <c r="B175" s="27" t="s">
        <v>347</v>
      </c>
      <c r="C175" s="20">
        <v>1800000</v>
      </c>
      <c r="D175" s="20">
        <v>0</v>
      </c>
    </row>
    <row r="176" spans="1:4" s="17" customFormat="1" ht="60">
      <c r="A176" s="26" t="s">
        <v>348</v>
      </c>
      <c r="B176" s="27" t="s">
        <v>349</v>
      </c>
      <c r="C176" s="20">
        <v>1397466.39</v>
      </c>
      <c r="D176" s="20">
        <v>0</v>
      </c>
    </row>
    <row r="177" spans="1:4" s="17" customFormat="1" ht="28.5">
      <c r="A177" s="14" t="s">
        <v>350</v>
      </c>
      <c r="B177" s="15" t="s">
        <v>351</v>
      </c>
      <c r="C177" s="16">
        <f>SUM(C178:C180)</f>
        <v>28615120</v>
      </c>
      <c r="D177" s="16">
        <f>SUM(D178:D180)</f>
        <v>22952620</v>
      </c>
    </row>
    <row r="178" spans="1:4" s="17" customFormat="1" ht="45">
      <c r="A178" s="26" t="s">
        <v>352</v>
      </c>
      <c r="B178" s="27" t="s">
        <v>353</v>
      </c>
      <c r="C178" s="20">
        <v>1500000</v>
      </c>
      <c r="D178" s="20">
        <v>0</v>
      </c>
    </row>
    <row r="179" spans="1:4" s="23" customFormat="1" ht="30">
      <c r="A179" s="26" t="s">
        <v>354</v>
      </c>
      <c r="B179" s="27" t="s">
        <v>355</v>
      </c>
      <c r="C179" s="20">
        <v>10200000</v>
      </c>
      <c r="D179" s="20">
        <v>7737500</v>
      </c>
    </row>
    <row r="180" spans="1:4" s="17" customFormat="1" ht="114" customHeight="1">
      <c r="A180" s="26" t="s">
        <v>356</v>
      </c>
      <c r="B180" s="27" t="s">
        <v>357</v>
      </c>
      <c r="C180" s="20">
        <v>16915120</v>
      </c>
      <c r="D180" s="20">
        <v>15215120</v>
      </c>
    </row>
    <row r="181" spans="1:4" s="17" customFormat="1" ht="42.75">
      <c r="A181" s="14" t="s">
        <v>358</v>
      </c>
      <c r="B181" s="15" t="s">
        <v>359</v>
      </c>
      <c r="C181" s="16">
        <f>C182+C187</f>
        <v>46299376.489999995</v>
      </c>
      <c r="D181" s="16">
        <f>D182+D187</f>
        <v>28371021.04</v>
      </c>
    </row>
    <row r="182" spans="1:4" s="17" customFormat="1" ht="28.5">
      <c r="A182" s="14" t="s">
        <v>360</v>
      </c>
      <c r="B182" s="15" t="s">
        <v>361</v>
      </c>
      <c r="C182" s="16">
        <f>SUM(C183:C186)</f>
        <v>6578409.27</v>
      </c>
      <c r="D182" s="16">
        <f>SUM(D183:D186)</f>
        <v>660333.47</v>
      </c>
    </row>
    <row r="183" spans="1:4" s="17" customFormat="1" ht="30">
      <c r="A183" s="26" t="s">
        <v>362</v>
      </c>
      <c r="B183" s="27" t="s">
        <v>363</v>
      </c>
      <c r="C183" s="20">
        <v>263530.64</v>
      </c>
      <c r="D183" s="20">
        <v>73430</v>
      </c>
    </row>
    <row r="184" spans="1:4" s="17" customFormat="1" ht="60">
      <c r="A184" s="26" t="s">
        <v>364</v>
      </c>
      <c r="B184" s="27" t="s">
        <v>365</v>
      </c>
      <c r="C184" s="20">
        <v>3014878.63</v>
      </c>
      <c r="D184" s="20">
        <v>0</v>
      </c>
    </row>
    <row r="185" spans="1:4" s="17" customFormat="1" ht="45">
      <c r="A185" s="26" t="s">
        <v>366</v>
      </c>
      <c r="B185" s="27" t="s">
        <v>367</v>
      </c>
      <c r="C185" s="20">
        <v>300000</v>
      </c>
      <c r="D185" s="20">
        <v>124968.64</v>
      </c>
    </row>
    <row r="186" spans="1:4" s="17" customFormat="1" ht="30">
      <c r="A186" s="26" t="s">
        <v>368</v>
      </c>
      <c r="B186" s="27" t="s">
        <v>369</v>
      </c>
      <c r="C186" s="20">
        <v>3000000</v>
      </c>
      <c r="D186" s="20">
        <v>461934.83</v>
      </c>
    </row>
    <row r="187" spans="1:4" s="17" customFormat="1" ht="42.75">
      <c r="A187" s="14" t="s">
        <v>370</v>
      </c>
      <c r="B187" s="15" t="s">
        <v>371</v>
      </c>
      <c r="C187" s="16">
        <f>SUM(C188:C191)</f>
        <v>39720967.22</v>
      </c>
      <c r="D187" s="16">
        <f>SUM(D188:D191)</f>
        <v>27710687.57</v>
      </c>
    </row>
    <row r="188" spans="1:4" s="23" customFormat="1" ht="90">
      <c r="A188" s="18" t="s">
        <v>372</v>
      </c>
      <c r="B188" s="19" t="s">
        <v>373</v>
      </c>
      <c r="C188" s="20">
        <v>179215.56</v>
      </c>
      <c r="D188" s="20">
        <v>0</v>
      </c>
    </row>
    <row r="189" spans="1:4" s="23" customFormat="1" ht="60">
      <c r="A189" s="18" t="s">
        <v>374</v>
      </c>
      <c r="B189" s="19" t="s">
        <v>375</v>
      </c>
      <c r="C189" s="20">
        <v>38503246.41</v>
      </c>
      <c r="D189" s="20">
        <v>26888487.32</v>
      </c>
    </row>
    <row r="190" spans="1:4" s="23" customFormat="1" ht="60">
      <c r="A190" s="18" t="s">
        <v>376</v>
      </c>
      <c r="B190" s="19" t="s">
        <v>377</v>
      </c>
      <c r="C190" s="20">
        <v>960335.25</v>
      </c>
      <c r="D190" s="20">
        <v>822200.25</v>
      </c>
    </row>
    <row r="191" spans="1:4" s="23" customFormat="1" ht="30">
      <c r="A191" s="18" t="s">
        <v>378</v>
      </c>
      <c r="B191" s="19" t="s">
        <v>379</v>
      </c>
      <c r="C191" s="20">
        <v>78170</v>
      </c>
      <c r="D191" s="20">
        <v>0</v>
      </c>
    </row>
    <row r="192" spans="1:4" s="17" customFormat="1" ht="28.5">
      <c r="A192" s="14" t="s">
        <v>380</v>
      </c>
      <c r="B192" s="15" t="s">
        <v>381</v>
      </c>
      <c r="C192" s="16">
        <f>SUM(C193:C195)</f>
        <v>20555214.71</v>
      </c>
      <c r="D192" s="16">
        <f>SUM(D193:D195)</f>
        <v>19796028.880000003</v>
      </c>
    </row>
    <row r="193" spans="1:4" s="23" customFormat="1" ht="120">
      <c r="A193" s="18" t="s">
        <v>382</v>
      </c>
      <c r="B193" s="19" t="s">
        <v>383</v>
      </c>
      <c r="C193" s="20">
        <v>742400</v>
      </c>
      <c r="D193" s="20">
        <v>0</v>
      </c>
    </row>
    <row r="194" spans="1:4" s="23" customFormat="1" ht="60">
      <c r="A194" s="18" t="s">
        <v>384</v>
      </c>
      <c r="B194" s="19" t="s">
        <v>385</v>
      </c>
      <c r="C194" s="20">
        <v>310759.2</v>
      </c>
      <c r="D194" s="20">
        <v>293973.37</v>
      </c>
    </row>
    <row r="195" spans="1:4" s="23" customFormat="1" ht="86.25" customHeight="1">
      <c r="A195" s="18" t="s">
        <v>386</v>
      </c>
      <c r="B195" s="19" t="s">
        <v>387</v>
      </c>
      <c r="C195" s="20">
        <v>19502055.51</v>
      </c>
      <c r="D195" s="20">
        <v>19502055.51</v>
      </c>
    </row>
    <row r="196" spans="1:4" s="17" customFormat="1" ht="28.5">
      <c r="A196" s="14" t="s">
        <v>388</v>
      </c>
      <c r="B196" s="15" t="s">
        <v>389</v>
      </c>
      <c r="C196" s="16">
        <f>SUM(C197:C198)</f>
        <v>1800000</v>
      </c>
      <c r="D196" s="16">
        <f>SUM(D197:D198)</f>
        <v>0</v>
      </c>
    </row>
    <row r="197" spans="1:4" s="23" customFormat="1" ht="15">
      <c r="A197" s="18" t="s">
        <v>390</v>
      </c>
      <c r="B197" s="19" t="s">
        <v>391</v>
      </c>
      <c r="C197" s="20">
        <v>1000000</v>
      </c>
      <c r="D197" s="20">
        <v>0</v>
      </c>
    </row>
    <row r="198" spans="1:4" s="23" customFormat="1" ht="45">
      <c r="A198" s="18" t="s">
        <v>392</v>
      </c>
      <c r="B198" s="19" t="s">
        <v>393</v>
      </c>
      <c r="C198" s="20">
        <v>800000</v>
      </c>
      <c r="D198" s="20">
        <v>0</v>
      </c>
    </row>
    <row r="199" spans="1:4" s="17" customFormat="1" ht="14.25">
      <c r="A199" s="14" t="s">
        <v>394</v>
      </c>
      <c r="B199" s="15" t="s">
        <v>395</v>
      </c>
      <c r="C199" s="16">
        <f>C200+C210+C214+C228+C238+C240</f>
        <v>1888086324.5899997</v>
      </c>
      <c r="D199" s="16">
        <f>D200+D210+D214+D228+D238+D240</f>
        <v>1241152938.63</v>
      </c>
    </row>
    <row r="200" spans="1:4" s="17" customFormat="1" ht="28.5">
      <c r="A200" s="14" t="s">
        <v>396</v>
      </c>
      <c r="B200" s="15" t="s">
        <v>397</v>
      </c>
      <c r="C200" s="16">
        <f>SUM(C201:C209)</f>
        <v>321198906</v>
      </c>
      <c r="D200" s="16">
        <f>SUM(D201:D209)</f>
        <v>224549050.10000002</v>
      </c>
    </row>
    <row r="201" spans="1:4" s="17" customFormat="1" ht="45">
      <c r="A201" s="26" t="s">
        <v>398</v>
      </c>
      <c r="B201" s="27" t="s">
        <v>399</v>
      </c>
      <c r="C201" s="20">
        <v>2140508</v>
      </c>
      <c r="D201" s="20">
        <v>1499328</v>
      </c>
    </row>
    <row r="202" spans="1:4" s="17" customFormat="1" ht="15">
      <c r="A202" s="26" t="s">
        <v>400</v>
      </c>
      <c r="B202" s="27" t="s">
        <v>401</v>
      </c>
      <c r="C202" s="20">
        <v>429435</v>
      </c>
      <c r="D202" s="20">
        <v>189959.97</v>
      </c>
    </row>
    <row r="203" spans="1:4" s="17" customFormat="1" ht="30">
      <c r="A203" s="26" t="s">
        <v>402</v>
      </c>
      <c r="B203" s="27" t="s">
        <v>403</v>
      </c>
      <c r="C203" s="20">
        <v>6412078</v>
      </c>
      <c r="D203" s="20">
        <v>4955696.72</v>
      </c>
    </row>
    <row r="204" spans="1:4" s="17" customFormat="1" ht="30">
      <c r="A204" s="26" t="s">
        <v>404</v>
      </c>
      <c r="B204" s="27" t="s">
        <v>405</v>
      </c>
      <c r="C204" s="20">
        <v>35604060</v>
      </c>
      <c r="D204" s="20">
        <v>24433533.98</v>
      </c>
    </row>
    <row r="205" spans="1:4" s="17" customFormat="1" ht="30">
      <c r="A205" s="26" t="s">
        <v>406</v>
      </c>
      <c r="B205" s="27" t="s">
        <v>407</v>
      </c>
      <c r="C205" s="20">
        <v>13862200</v>
      </c>
      <c r="D205" s="20">
        <v>10245195.64</v>
      </c>
    </row>
    <row r="206" spans="1:4" s="17" customFormat="1" ht="45">
      <c r="A206" s="26" t="s">
        <v>408</v>
      </c>
      <c r="B206" s="27" t="s">
        <v>409</v>
      </c>
      <c r="C206" s="20">
        <v>196604575</v>
      </c>
      <c r="D206" s="20">
        <v>139285358.4</v>
      </c>
    </row>
    <row r="207" spans="1:4" s="17" customFormat="1" ht="30">
      <c r="A207" s="26" t="s">
        <v>410</v>
      </c>
      <c r="B207" s="27" t="s">
        <v>411</v>
      </c>
      <c r="C207" s="20">
        <v>31616000</v>
      </c>
      <c r="D207" s="20">
        <v>20680536.24</v>
      </c>
    </row>
    <row r="208" spans="1:4" s="17" customFormat="1" ht="45">
      <c r="A208" s="26" t="s">
        <v>412</v>
      </c>
      <c r="B208" s="27" t="s">
        <v>413</v>
      </c>
      <c r="C208" s="20">
        <v>29922000</v>
      </c>
      <c r="D208" s="20">
        <v>19341898.84</v>
      </c>
    </row>
    <row r="209" spans="1:4" s="17" customFormat="1" ht="30">
      <c r="A209" s="26" t="s">
        <v>414</v>
      </c>
      <c r="B209" s="27" t="s">
        <v>415</v>
      </c>
      <c r="C209" s="20">
        <v>4608050</v>
      </c>
      <c r="D209" s="20">
        <v>3917542.31</v>
      </c>
    </row>
    <row r="210" spans="1:4" s="17" customFormat="1" ht="14.25">
      <c r="A210" s="14" t="s">
        <v>416</v>
      </c>
      <c r="B210" s="15" t="s">
        <v>417</v>
      </c>
      <c r="C210" s="16">
        <f>SUM(C211:C213)</f>
        <v>9794443.19</v>
      </c>
      <c r="D210" s="16">
        <f>SUM(D211:D213)</f>
        <v>312400</v>
      </c>
    </row>
    <row r="211" spans="1:4" s="17" customFormat="1" ht="15">
      <c r="A211" s="26" t="s">
        <v>418</v>
      </c>
      <c r="B211" s="28" t="s">
        <v>419</v>
      </c>
      <c r="C211" s="20">
        <v>6887600</v>
      </c>
      <c r="D211" s="20">
        <v>0</v>
      </c>
    </row>
    <row r="212" spans="1:4" s="17" customFormat="1" ht="45">
      <c r="A212" s="26" t="s">
        <v>420</v>
      </c>
      <c r="B212" s="28" t="s">
        <v>421</v>
      </c>
      <c r="C212" s="20">
        <v>2594443.19</v>
      </c>
      <c r="D212" s="20">
        <v>0</v>
      </c>
    </row>
    <row r="213" spans="1:4" s="17" customFormat="1" ht="30">
      <c r="A213" s="26" t="s">
        <v>422</v>
      </c>
      <c r="B213" s="28" t="s">
        <v>423</v>
      </c>
      <c r="C213" s="20">
        <v>312400</v>
      </c>
      <c r="D213" s="20">
        <v>312400</v>
      </c>
    </row>
    <row r="214" spans="1:4" s="17" customFormat="1" ht="42.75">
      <c r="A214" s="14" t="s">
        <v>424</v>
      </c>
      <c r="B214" s="15" t="s">
        <v>425</v>
      </c>
      <c r="C214" s="16">
        <f>SUM(C215:C227)</f>
        <v>248384809.91</v>
      </c>
      <c r="D214" s="16">
        <f>SUM(D215:D227)</f>
        <v>169604983.64000002</v>
      </c>
    </row>
    <row r="215" spans="1:4" s="13" customFormat="1" ht="45">
      <c r="A215" s="26" t="s">
        <v>426</v>
      </c>
      <c r="B215" s="27" t="s">
        <v>427</v>
      </c>
      <c r="C215" s="20">
        <v>600000</v>
      </c>
      <c r="D215" s="20">
        <v>561080</v>
      </c>
    </row>
    <row r="216" spans="1:4" s="13" customFormat="1" ht="45">
      <c r="A216" s="26" t="s">
        <v>428</v>
      </c>
      <c r="B216" s="27" t="s">
        <v>429</v>
      </c>
      <c r="C216" s="20">
        <v>3787500</v>
      </c>
      <c r="D216" s="20">
        <v>2152500</v>
      </c>
    </row>
    <row r="217" spans="1:4" s="13" customFormat="1" ht="15">
      <c r="A217" s="26" t="s">
        <v>430</v>
      </c>
      <c r="B217" s="27" t="s">
        <v>431</v>
      </c>
      <c r="C217" s="20">
        <v>34723875</v>
      </c>
      <c r="D217" s="20">
        <v>6076483.35</v>
      </c>
    </row>
    <row r="218" spans="1:4" s="13" customFormat="1" ht="60">
      <c r="A218" s="26" t="s">
        <v>432</v>
      </c>
      <c r="B218" s="27" t="s">
        <v>433</v>
      </c>
      <c r="C218" s="20">
        <v>20000000</v>
      </c>
      <c r="D218" s="20">
        <v>15500000</v>
      </c>
    </row>
    <row r="219" spans="1:4" s="13" customFormat="1" ht="15">
      <c r="A219" s="26" t="s">
        <v>434</v>
      </c>
      <c r="B219" s="27" t="s">
        <v>435</v>
      </c>
      <c r="C219" s="20">
        <v>46387344.53</v>
      </c>
      <c r="D219" s="20">
        <v>14307649.7</v>
      </c>
    </row>
    <row r="220" spans="1:4" s="13" customFormat="1" ht="45">
      <c r="A220" s="26" t="s">
        <v>436</v>
      </c>
      <c r="B220" s="27" t="s">
        <v>437</v>
      </c>
      <c r="C220" s="20">
        <v>250000</v>
      </c>
      <c r="D220" s="20">
        <v>0</v>
      </c>
    </row>
    <row r="221" spans="1:4" s="13" customFormat="1" ht="75">
      <c r="A221" s="26" t="s">
        <v>438</v>
      </c>
      <c r="B221" s="27" t="s">
        <v>439</v>
      </c>
      <c r="C221" s="20">
        <v>500000</v>
      </c>
      <c r="D221" s="20">
        <v>0</v>
      </c>
    </row>
    <row r="222" spans="1:4" s="13" customFormat="1" ht="60">
      <c r="A222" s="26" t="s">
        <v>440</v>
      </c>
      <c r="B222" s="27" t="s">
        <v>441</v>
      </c>
      <c r="C222" s="20">
        <v>850000</v>
      </c>
      <c r="D222" s="20">
        <v>793537</v>
      </c>
    </row>
    <row r="223" spans="1:4" ht="60">
      <c r="A223" s="26" t="s">
        <v>442</v>
      </c>
      <c r="B223" s="27" t="s">
        <v>443</v>
      </c>
      <c r="C223" s="20">
        <v>120000</v>
      </c>
      <c r="D223" s="20">
        <v>50000</v>
      </c>
    </row>
    <row r="224" spans="1:4" s="13" customFormat="1" ht="60">
      <c r="A224" s="26" t="s">
        <v>444</v>
      </c>
      <c r="B224" s="27" t="s">
        <v>445</v>
      </c>
      <c r="C224" s="20">
        <v>115337316.79</v>
      </c>
      <c r="D224" s="20">
        <v>114348000</v>
      </c>
    </row>
    <row r="225" spans="1:4" s="13" customFormat="1" ht="30">
      <c r="A225" s="26" t="s">
        <v>446</v>
      </c>
      <c r="B225" s="27" t="s">
        <v>447</v>
      </c>
      <c r="C225" s="20">
        <v>930376</v>
      </c>
      <c r="D225" s="20">
        <v>917336</v>
      </c>
    </row>
    <row r="226" spans="1:4" s="13" customFormat="1" ht="45">
      <c r="A226" s="26" t="s">
        <v>448</v>
      </c>
      <c r="B226" s="27" t="s">
        <v>449</v>
      </c>
      <c r="C226" s="20">
        <v>2616000</v>
      </c>
      <c r="D226" s="20">
        <v>2616000</v>
      </c>
    </row>
    <row r="227" spans="1:4" s="13" customFormat="1" ht="30">
      <c r="A227" s="26" t="s">
        <v>450</v>
      </c>
      <c r="B227" s="27" t="s">
        <v>451</v>
      </c>
      <c r="C227" s="20">
        <v>22282397.59</v>
      </c>
      <c r="D227" s="20">
        <v>12282397.59</v>
      </c>
    </row>
    <row r="228" spans="1:4" s="13" customFormat="1" ht="42.75">
      <c r="A228" s="14" t="s">
        <v>452</v>
      </c>
      <c r="B228" s="15" t="s">
        <v>453</v>
      </c>
      <c r="C228" s="16">
        <f>SUM(C229:C237)</f>
        <v>1258095604.9899998</v>
      </c>
      <c r="D228" s="16">
        <f>SUM(D229:D237)</f>
        <v>824131384.3800001</v>
      </c>
    </row>
    <row r="229" spans="1:4" s="13" customFormat="1" ht="15">
      <c r="A229" s="26" t="s">
        <v>454</v>
      </c>
      <c r="B229" s="27" t="s">
        <v>455</v>
      </c>
      <c r="C229" s="20">
        <v>100000</v>
      </c>
      <c r="D229" s="20">
        <v>100000</v>
      </c>
    </row>
    <row r="230" spans="1:4" s="13" customFormat="1" ht="75">
      <c r="A230" s="26" t="s">
        <v>456</v>
      </c>
      <c r="B230" s="27" t="s">
        <v>457</v>
      </c>
      <c r="C230" s="20">
        <v>584000.82</v>
      </c>
      <c r="D230" s="20">
        <v>404308.26</v>
      </c>
    </row>
    <row r="231" spans="1:4" s="13" customFormat="1" ht="45.75" customHeight="1">
      <c r="A231" s="26" t="s">
        <v>458</v>
      </c>
      <c r="B231" s="27" t="s">
        <v>459</v>
      </c>
      <c r="C231" s="20">
        <v>1649423.01</v>
      </c>
      <c r="D231" s="20">
        <v>0</v>
      </c>
    </row>
    <row r="232" spans="1:4" s="13" customFormat="1" ht="45">
      <c r="A232" s="26" t="s">
        <v>460</v>
      </c>
      <c r="B232" s="27" t="s">
        <v>461</v>
      </c>
      <c r="C232" s="20">
        <v>127980</v>
      </c>
      <c r="D232" s="20">
        <v>20500</v>
      </c>
    </row>
    <row r="233" spans="1:4" s="13" customFormat="1" ht="45">
      <c r="A233" s="26" t="s">
        <v>462</v>
      </c>
      <c r="B233" s="27" t="s">
        <v>463</v>
      </c>
      <c r="C233" s="20">
        <v>68678182</v>
      </c>
      <c r="D233" s="20">
        <v>48455320</v>
      </c>
    </row>
    <row r="234" spans="1:4" s="13" customFormat="1" ht="60">
      <c r="A234" s="26" t="s">
        <v>464</v>
      </c>
      <c r="B234" s="27" t="s">
        <v>465</v>
      </c>
      <c r="C234" s="20">
        <v>249774</v>
      </c>
      <c r="D234" s="20">
        <v>140420</v>
      </c>
    </row>
    <row r="235" spans="1:4" s="13" customFormat="1" ht="45">
      <c r="A235" s="26" t="s">
        <v>466</v>
      </c>
      <c r="B235" s="27" t="s">
        <v>467</v>
      </c>
      <c r="C235" s="20">
        <v>309495.48</v>
      </c>
      <c r="D235" s="20">
        <v>124436.18</v>
      </c>
    </row>
    <row r="236" spans="1:4" s="13" customFormat="1" ht="18.75" customHeight="1">
      <c r="A236" s="26" t="s">
        <v>468</v>
      </c>
      <c r="B236" s="27" t="s">
        <v>469</v>
      </c>
      <c r="C236" s="20">
        <v>1186385638.57</v>
      </c>
      <c r="D236" s="20">
        <v>774886399.94</v>
      </c>
    </row>
    <row r="237" spans="1:4" s="13" customFormat="1" ht="105">
      <c r="A237" s="26" t="s">
        <v>470</v>
      </c>
      <c r="B237" s="27" t="s">
        <v>471</v>
      </c>
      <c r="C237" s="20">
        <v>11111.11</v>
      </c>
      <c r="D237" s="20">
        <v>0</v>
      </c>
    </row>
    <row r="238" spans="1:4" s="13" customFormat="1" ht="42.75">
      <c r="A238" s="14" t="s">
        <v>472</v>
      </c>
      <c r="B238" s="15" t="s">
        <v>473</v>
      </c>
      <c r="C238" s="16">
        <f>C239</f>
        <v>12232424</v>
      </c>
      <c r="D238" s="16">
        <f>D239</f>
        <v>0</v>
      </c>
    </row>
    <row r="239" spans="1:4" ht="45">
      <c r="A239" s="26" t="s">
        <v>474</v>
      </c>
      <c r="B239" s="27" t="s">
        <v>475</v>
      </c>
      <c r="C239" s="20">
        <v>12232424</v>
      </c>
      <c r="D239" s="20">
        <v>0</v>
      </c>
    </row>
    <row r="240" spans="1:4" s="13" customFormat="1" ht="14.25">
      <c r="A240" s="14" t="s">
        <v>476</v>
      </c>
      <c r="B240" s="15" t="s">
        <v>477</v>
      </c>
      <c r="C240" s="16">
        <f>SUM(C241:C247)</f>
        <v>38380136.5</v>
      </c>
      <c r="D240" s="16">
        <f>SUM(D241:D247)</f>
        <v>22555120.51</v>
      </c>
    </row>
    <row r="241" spans="1:4" ht="60">
      <c r="A241" s="26" t="s">
        <v>478</v>
      </c>
      <c r="B241" s="27" t="s">
        <v>479</v>
      </c>
      <c r="C241" s="20">
        <v>6300000</v>
      </c>
      <c r="D241" s="20">
        <v>4336278.43</v>
      </c>
    </row>
    <row r="242" spans="1:4" s="13" customFormat="1" ht="75">
      <c r="A242" s="26" t="s">
        <v>480</v>
      </c>
      <c r="B242" s="27" t="s">
        <v>481</v>
      </c>
      <c r="C242" s="20">
        <v>27000000</v>
      </c>
      <c r="D242" s="20">
        <v>15840047.3</v>
      </c>
    </row>
    <row r="243" spans="1:4" s="13" customFormat="1" ht="30">
      <c r="A243" s="26" t="s">
        <v>482</v>
      </c>
      <c r="B243" s="27" t="s">
        <v>483</v>
      </c>
      <c r="C243" s="20">
        <v>3000000</v>
      </c>
      <c r="D243" s="20">
        <v>1156950.19</v>
      </c>
    </row>
    <row r="244" spans="1:4" ht="30">
      <c r="A244" s="26" t="s">
        <v>484</v>
      </c>
      <c r="B244" s="27" t="s">
        <v>485</v>
      </c>
      <c r="C244" s="20">
        <v>400000</v>
      </c>
      <c r="D244" s="20">
        <v>388795</v>
      </c>
    </row>
    <row r="245" spans="1:4" ht="19.5" customHeight="1">
      <c r="A245" s="26" t="s">
        <v>486</v>
      </c>
      <c r="B245" s="27" t="s">
        <v>487</v>
      </c>
      <c r="C245" s="20">
        <v>1531136.5</v>
      </c>
      <c r="D245" s="20">
        <v>815579.62</v>
      </c>
    </row>
    <row r="246" spans="1:4" ht="75">
      <c r="A246" s="26" t="s">
        <v>488</v>
      </c>
      <c r="B246" s="27" t="s">
        <v>489</v>
      </c>
      <c r="C246" s="20">
        <v>100000</v>
      </c>
      <c r="D246" s="20">
        <v>17469.97</v>
      </c>
    </row>
    <row r="247" spans="1:4" ht="45">
      <c r="A247" s="26" t="s">
        <v>490</v>
      </c>
      <c r="B247" s="27" t="s">
        <v>491</v>
      </c>
      <c r="C247" s="20">
        <v>49000</v>
      </c>
      <c r="D247" s="20">
        <v>0</v>
      </c>
    </row>
    <row r="248" spans="1:4" s="13" customFormat="1" ht="15.75" customHeight="1">
      <c r="A248" s="35" t="s">
        <v>492</v>
      </c>
      <c r="B248" s="35"/>
      <c r="C248" s="29">
        <f>SUM(C6,C39,C66,C69,C78,C115,C127,C133,C139,C155,C162,C172,C181,C192,C196,C199)</f>
        <v>6829782355.17</v>
      </c>
      <c r="D248" s="29">
        <f>SUM(D6,D39,D66,D69,D78,D115,D127,D133,D139,D155,D162,D172,D181,D192,D196,D199)</f>
        <v>4581061008.32</v>
      </c>
    </row>
    <row r="249" ht="12.75">
      <c r="B249" s="30"/>
    </row>
    <row r="250" ht="12.75">
      <c r="B250" s="30"/>
    </row>
    <row r="251" ht="12.75">
      <c r="B251" s="30"/>
    </row>
    <row r="252" ht="12.75">
      <c r="B252" s="30"/>
    </row>
    <row r="253" ht="12.75">
      <c r="B253" s="30"/>
    </row>
    <row r="254" ht="12.75">
      <c r="B254" s="30"/>
    </row>
    <row r="255" ht="12.75">
      <c r="B255" s="30"/>
    </row>
    <row r="256" ht="12.75">
      <c r="B256" s="30"/>
    </row>
    <row r="257" ht="12.75">
      <c r="B257" s="30"/>
    </row>
    <row r="258" ht="12.75">
      <c r="B258" s="30"/>
    </row>
    <row r="259" ht="12.75">
      <c r="B259" s="30"/>
    </row>
    <row r="260" ht="12.75">
      <c r="B260" s="30"/>
    </row>
    <row r="261" ht="12.75">
      <c r="B261" s="30"/>
    </row>
    <row r="262" ht="12.75">
      <c r="B262" s="30"/>
    </row>
  </sheetData>
  <sheetProtection selectLockedCells="1" selectUnlockedCells="1"/>
  <mergeCells count="5">
    <mergeCell ref="C1:D1"/>
    <mergeCell ref="E1:H1"/>
    <mergeCell ref="C2:D2"/>
    <mergeCell ref="A3:D3"/>
    <mergeCell ref="A248:B248"/>
  </mergeCells>
  <printOptions/>
  <pageMargins left="0.9451388888888889" right="0.4097222222222222" top="0.5902777777777778" bottom="0.39305555555555555" header="0.5118055555555555" footer="0.19652777777777777"/>
  <pageSetup firstPageNumber="20" useFirstPageNumber="1" fitToHeight="0" fitToWidth="1" horizontalDpi="300" verticalDpi="300" orientation="portrait" paperSize="9" scale="8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2022-10-24T07:10:51Z</dcterms:created>
  <dcterms:modified xsi:type="dcterms:W3CDTF">2022-10-24T07:10:52Z</dcterms:modified>
  <cp:category/>
  <cp:version/>
  <cp:contentType/>
  <cp:contentStatus/>
</cp:coreProperties>
</file>