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>
    <definedName name="Print_Area_0" localSheetId="0">'Лист1'!$A$2:$M$66</definedName>
    <definedName name="Print_Titles_0" localSheetId="0">'Лист1'!$4:$5</definedName>
    <definedName name="_xlnm.Print_Titles" localSheetId="0">'Лист1'!$4:$5</definedName>
    <definedName name="_xlnm.Print_Area" localSheetId="0">'Лист1'!$A$2:$M$66</definedName>
  </definedNames>
  <calcPr fullCalcOnLoad="1"/>
</workbook>
</file>

<file path=xl/sharedStrings.xml><?xml version="1.0" encoding="utf-8"?>
<sst xmlns="http://schemas.openxmlformats.org/spreadsheetml/2006/main" count="185" uniqueCount="105">
  <si>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</si>
  <si>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</si>
  <si>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</si>
  <si>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</si>
  <si>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</si>
  <si>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</si>
  <si>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</si>
  <si>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</si>
  <si>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</si>
  <si>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</si>
  <si>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</si>
  <si>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</si>
  <si>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</si>
  <si>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</si>
  <si>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</si>
  <si>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</si>
  <si>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</si>
  <si>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</si>
  <si>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</si>
  <si>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</si>
  <si>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</si>
  <si>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</si>
  <si>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</si>
  <si>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</si>
  <si>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</si>
  <si>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</si>
  <si>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</si>
  <si>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</si>
  <si>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</si>
  <si>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</si>
  <si>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</si>
  <si>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</si>
  <si>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</si>
  <si>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</si>
  <si>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</si>
  <si>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</si>
  <si>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</si>
  <si>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</si>
  <si>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</si>
  <si>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</si>
  <si>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</si>
  <si>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</si>
  <si>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</si>
  <si>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</si>
  <si>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</si>
  <si>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</si>
  <si>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</si>
  <si>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</si>
  <si>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</si>
  <si>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</si>
  <si>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</si>
  <si>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</si>
  <si>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</si>
  <si>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</si>
  <si>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</si>
  <si>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</si>
  <si>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</si>
  <si>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</si>
  <si>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</si>
  <si>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</si>
  <si>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</si>
  <si>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</si>
  <si>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</si>
  <si>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</si>
  <si>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</si>
  <si>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</si>
  <si>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</si>
  <si>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</si>
  <si>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</si>
  <si>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</si>
  <si>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</si>
  <si>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</si>
  <si>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</si>
  <si>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</si>
  <si>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</si>
  <si>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</si>
  <si>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</si>
  <si>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</si>
  <si>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</si>
  <si>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</si>
  <si>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</si>
  <si>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</si>
  <si>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</si>
  <si>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</si>
  <si>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</si>
  <si>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</si>
  <si>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</si>
  <si>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</si>
  <si>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</si>
  <si>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</si>
  <si>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</si>
  <si>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</si>
  <si>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</si>
  <si>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</si>
  <si>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</si>
  <si>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</si>
  <si>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</si>
  <si>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</si>
  <si>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</si>
  <si>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</si>
  <si>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</si>
  <si>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</si>
  <si>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</si>
  <si>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</si>
  <si>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0"/>
      </rPr>
      <t xml:space="preserve"> 17.10.2018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0"/>
      </rPr>
      <t xml:space="preserve"> 1708-п 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</si>
</sst>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top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vertical="top" wrapText="1"/>
    </xf>
    <xf numFmtId="164" fontId="4" fillId="6" borderId="10" xfId="0" applyNumberFormat="1" applyFont="1" applyFill="1" applyBorder="1" applyAlignment="1">
      <alignment vertical="top" wrapText="1"/>
    </xf>
    <xf numFmtId="164" fontId="4" fillId="6" borderId="10" xfId="0" applyNumberFormat="1" applyFont="1" applyFill="1" applyBorder="1" applyAlignment="1">
      <alignment horizontal="right" vertical="top" wrapText="1"/>
    </xf>
    <xf numFmtId="164" fontId="4" fillId="35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60" zoomScaleNormal="60" zoomScalePageLayoutView="0" workbookViewId="0" topLeftCell="A53">
      <selection activeCell="G46" sqref="G46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03" t="s">
        <v>104</v>
      </c>
      <c r="K2" s="103"/>
      <c r="L2" s="103"/>
      <c r="M2" s="103"/>
    </row>
    <row r="3" spans="1:13" ht="48" customHeight="1">
      <c r="A3" s="3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2" customHeight="1">
      <c r="A4" s="105" t="s">
        <v>1</v>
      </c>
      <c r="B4" s="105" t="s">
        <v>2</v>
      </c>
      <c r="C4" s="106" t="s">
        <v>3</v>
      </c>
      <c r="D4" s="105" t="s">
        <v>4</v>
      </c>
      <c r="E4" s="105" t="s">
        <v>5</v>
      </c>
      <c r="F4" s="105" t="s">
        <v>6</v>
      </c>
      <c r="G4" s="105" t="s">
        <v>7</v>
      </c>
      <c r="H4" s="105"/>
      <c r="I4" s="105"/>
      <c r="J4" s="105"/>
      <c r="K4" s="105"/>
      <c r="L4" s="105"/>
      <c r="M4" s="105" t="s">
        <v>8</v>
      </c>
    </row>
    <row r="5" spans="1:13" ht="38.25" customHeight="1">
      <c r="A5" s="105"/>
      <c r="B5" s="105"/>
      <c r="C5" s="106"/>
      <c r="D5" s="105"/>
      <c r="E5" s="105"/>
      <c r="F5" s="105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05"/>
    </row>
    <row r="6" spans="1:13" ht="98.2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9">
        <f aca="true" t="shared" si="0" ref="G6:L6">SUM(G7,G9,G14,G17,G21,G25,G26,G27)</f>
        <v>97052.4</v>
      </c>
      <c r="H6" s="99">
        <f t="shared" si="0"/>
        <v>93809.2</v>
      </c>
      <c r="I6" s="99">
        <f t="shared" si="0"/>
        <v>100575</v>
      </c>
      <c r="J6" s="99">
        <f>SUM(J7,J9,J14,J17,J21,J25,J26,J27)</f>
        <v>108890.8</v>
      </c>
      <c r="K6" s="99">
        <f t="shared" si="0"/>
        <v>109742</v>
      </c>
      <c r="L6" s="99">
        <f t="shared" si="0"/>
        <v>109742</v>
      </c>
      <c r="M6" s="11">
        <f>SUM(G6:L6)</f>
        <v>619811.3999999999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11">
        <v>8032.4</v>
      </c>
      <c r="H7" s="11">
        <v>6370</v>
      </c>
      <c r="I7" s="11">
        <v>5700</v>
      </c>
      <c r="J7" s="100">
        <v>5960</v>
      </c>
      <c r="K7" s="11">
        <v>5830</v>
      </c>
      <c r="L7" s="11">
        <v>5830</v>
      </c>
      <c r="M7" s="11">
        <f>SUM(G7:L7)</f>
        <v>37722.4</v>
      </c>
    </row>
    <row r="8" spans="1:13" s="22" customFormat="1" ht="40.5">
      <c r="A8" s="15"/>
      <c r="B8" s="16" t="s">
        <v>17</v>
      </c>
      <c r="C8" s="17">
        <v>1</v>
      </c>
      <c r="D8" s="16"/>
      <c r="E8" s="18" t="s">
        <v>18</v>
      </c>
      <c r="F8" s="16"/>
      <c r="G8" s="19">
        <v>50</v>
      </c>
      <c r="H8" s="19">
        <v>54</v>
      </c>
      <c r="I8" s="20">
        <v>54</v>
      </c>
      <c r="J8" s="19">
        <v>54</v>
      </c>
      <c r="K8" s="19">
        <v>54</v>
      </c>
      <c r="L8" s="19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11">
        <v>72954</v>
      </c>
      <c r="H9" s="11">
        <v>73917.4</v>
      </c>
      <c r="I9" s="11">
        <v>87468.7</v>
      </c>
      <c r="J9" s="100">
        <v>87195</v>
      </c>
      <c r="K9" s="11">
        <v>90162</v>
      </c>
      <c r="L9" s="11">
        <v>90162</v>
      </c>
      <c r="M9" s="11">
        <f>SUM(G9:L9)</f>
        <v>501859.1</v>
      </c>
    </row>
    <row r="10" spans="1:13" s="26" customFormat="1" ht="40.5">
      <c r="A10" s="25"/>
      <c r="B10" s="16" t="s">
        <v>21</v>
      </c>
      <c r="C10" s="17">
        <v>0.25</v>
      </c>
      <c r="D10" s="16"/>
      <c r="E10" s="18" t="s">
        <v>18</v>
      </c>
      <c r="F10" s="16"/>
      <c r="G10" s="19">
        <v>720</v>
      </c>
      <c r="H10" s="19">
        <v>720</v>
      </c>
      <c r="I10" s="20">
        <v>720</v>
      </c>
      <c r="J10" s="19">
        <v>720</v>
      </c>
      <c r="K10" s="19">
        <v>720</v>
      </c>
      <c r="L10" s="19">
        <v>720</v>
      </c>
      <c r="M10" s="97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9">
        <v>140</v>
      </c>
      <c r="H11" s="19">
        <v>140</v>
      </c>
      <c r="I11" s="20">
        <v>140</v>
      </c>
      <c r="J11" s="20">
        <v>140</v>
      </c>
      <c r="K11" s="19">
        <v>140</v>
      </c>
      <c r="L11" s="19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30">
        <v>87</v>
      </c>
      <c r="H12" s="30">
        <v>87</v>
      </c>
      <c r="I12" s="30">
        <v>87</v>
      </c>
      <c r="J12" s="30">
        <v>87</v>
      </c>
      <c r="K12" s="30">
        <v>87</v>
      </c>
      <c r="L12" s="30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31">
        <v>2840</v>
      </c>
      <c r="H13" s="31">
        <v>2840</v>
      </c>
      <c r="I13" s="30">
        <v>2840</v>
      </c>
      <c r="J13" s="31">
        <v>2840</v>
      </c>
      <c r="K13" s="31">
        <v>2840</v>
      </c>
      <c r="L13" s="31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11">
        <v>7366</v>
      </c>
      <c r="H14" s="11">
        <v>5976.6</v>
      </c>
      <c r="I14" s="11">
        <v>2326.3</v>
      </c>
      <c r="J14" s="100">
        <v>6605.8</v>
      </c>
      <c r="K14" s="11">
        <v>5200</v>
      </c>
      <c r="L14" s="11">
        <v>5200</v>
      </c>
      <c r="M14" s="11">
        <f>SUM(G14:L14)</f>
        <v>32674.7</v>
      </c>
    </row>
    <row r="15" spans="1:13" s="22" customFormat="1" ht="62.2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100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20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20">
        <v>86</v>
      </c>
      <c r="K19" s="20">
        <v>87</v>
      </c>
      <c r="L19" s="20">
        <v>88</v>
      </c>
      <c r="M19" s="20">
        <v>88</v>
      </c>
    </row>
    <row r="20" spans="1:13" ht="121.5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20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2">
        <v>6500</v>
      </c>
      <c r="K21" s="40">
        <v>6000</v>
      </c>
      <c r="L21" s="40">
        <v>6000</v>
      </c>
      <c r="M21" s="40">
        <f>SUM(G21:L21)</f>
        <v>32445.2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9">
        <v>60</v>
      </c>
      <c r="K22" s="19">
        <v>60</v>
      </c>
      <c r="L22" s="19">
        <v>60</v>
      </c>
      <c r="M22" s="19">
        <v>60</v>
      </c>
    </row>
    <row r="23" spans="1:13" s="41" customFormat="1" ht="101.2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9">
        <v>75</v>
      </c>
      <c r="K23" s="19">
        <v>75</v>
      </c>
      <c r="L23" s="19">
        <v>75</v>
      </c>
      <c r="M23" s="19">
        <v>75</v>
      </c>
    </row>
    <row r="24" spans="1:13" ht="101.25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9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2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2">
        <v>450</v>
      </c>
      <c r="K26" s="40">
        <v>350</v>
      </c>
      <c r="L26" s="40">
        <v>350</v>
      </c>
      <c r="M26" s="40">
        <f t="shared" si="1"/>
        <v>2050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2">
        <v>380</v>
      </c>
      <c r="K27" s="40">
        <v>400</v>
      </c>
      <c r="L27" s="40">
        <v>400</v>
      </c>
      <c r="M27" s="40">
        <f t="shared" si="1"/>
        <v>1560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9">
        <f aca="true" t="shared" si="2" ref="G28:L28">SUM(G29,G30,G33)</f>
        <v>41608.9</v>
      </c>
      <c r="H28" s="99">
        <f t="shared" si="2"/>
        <v>41707.9</v>
      </c>
      <c r="I28" s="99">
        <f t="shared" si="2"/>
        <v>49456</v>
      </c>
      <c r="J28" s="99">
        <f t="shared" si="2"/>
        <v>47114.7</v>
      </c>
      <c r="K28" s="99">
        <f t="shared" si="2"/>
        <v>45350</v>
      </c>
      <c r="L28" s="99">
        <f t="shared" si="2"/>
        <v>45350</v>
      </c>
      <c r="M28" s="11">
        <f>SUM(G28:L28)</f>
        <v>270587.5</v>
      </c>
    </row>
    <row r="29" spans="1:13" ht="51" customHeight="1">
      <c r="A29" s="107" t="s">
        <v>54</v>
      </c>
      <c r="B29" s="105" t="s">
        <v>55</v>
      </c>
      <c r="C29" s="106"/>
      <c r="D29" s="105" t="s">
        <v>11</v>
      </c>
      <c r="E29" s="105" t="s">
        <v>12</v>
      </c>
      <c r="F29" s="59" t="s">
        <v>16</v>
      </c>
      <c r="G29" s="60">
        <v>40529</v>
      </c>
      <c r="H29" s="60">
        <v>40200</v>
      </c>
      <c r="I29" s="60">
        <v>48519.4</v>
      </c>
      <c r="J29" s="101">
        <v>45514.7</v>
      </c>
      <c r="K29" s="60">
        <v>44350</v>
      </c>
      <c r="L29" s="60">
        <v>44350</v>
      </c>
      <c r="M29" s="60">
        <f t="shared" si="1"/>
        <v>263463.1</v>
      </c>
    </row>
    <row r="30" spans="1:13" ht="38.25" customHeight="1">
      <c r="A30" s="107"/>
      <c r="B30" s="105"/>
      <c r="C30" s="106"/>
      <c r="D30" s="105"/>
      <c r="E30" s="105"/>
      <c r="F30" s="59" t="s">
        <v>56</v>
      </c>
      <c r="G30" s="60">
        <v>7.9</v>
      </c>
      <c r="H30" s="60">
        <v>7.9</v>
      </c>
      <c r="I30" s="60">
        <v>6.6</v>
      </c>
      <c r="J30" s="60">
        <v>0</v>
      </c>
      <c r="K30" s="60">
        <v>0</v>
      </c>
      <c r="L30" s="60">
        <v>0</v>
      </c>
      <c r="M30" s="60">
        <f t="shared" si="1"/>
        <v>22.4</v>
      </c>
    </row>
    <row r="31" spans="1:13" s="22" customFormat="1" ht="57.75" customHeight="1">
      <c r="A31" s="107"/>
      <c r="B31" s="61" t="s">
        <v>57</v>
      </c>
      <c r="C31" s="62">
        <v>0.6</v>
      </c>
      <c r="D31" s="29"/>
      <c r="E31" s="29" t="s">
        <v>23</v>
      </c>
      <c r="F31" s="63"/>
      <c r="G31" s="64">
        <v>38.8</v>
      </c>
      <c r="H31" s="64">
        <v>38.9</v>
      </c>
      <c r="I31" s="64">
        <v>39</v>
      </c>
      <c r="J31" s="64">
        <v>39</v>
      </c>
      <c r="K31" s="64">
        <v>39</v>
      </c>
      <c r="L31" s="64">
        <v>39</v>
      </c>
      <c r="M31" s="64">
        <v>39</v>
      </c>
    </row>
    <row r="32" spans="1:13" ht="48.75" customHeight="1">
      <c r="A32" s="107"/>
      <c r="B32" s="65" t="s">
        <v>58</v>
      </c>
      <c r="C32" s="66">
        <v>0.4</v>
      </c>
      <c r="D32" s="67"/>
      <c r="E32" s="67" t="s">
        <v>59</v>
      </c>
      <c r="F32" s="29"/>
      <c r="G32" s="30">
        <v>6000</v>
      </c>
      <c r="H32" s="30">
        <v>6000</v>
      </c>
      <c r="I32" s="30">
        <v>6000</v>
      </c>
      <c r="J32" s="30">
        <v>6000</v>
      </c>
      <c r="K32" s="30">
        <v>6000</v>
      </c>
      <c r="L32" s="30">
        <v>6000</v>
      </c>
      <c r="M32" s="30">
        <v>6000</v>
      </c>
    </row>
    <row r="33" spans="1:13" ht="81" customHeight="1">
      <c r="A33" s="107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60">
        <v>1072</v>
      </c>
      <c r="H33" s="60">
        <v>1500</v>
      </c>
      <c r="I33" s="60">
        <v>930</v>
      </c>
      <c r="J33" s="101">
        <v>1600</v>
      </c>
      <c r="K33" s="60">
        <v>1000</v>
      </c>
      <c r="L33" s="60">
        <v>1000</v>
      </c>
      <c r="M33" s="60">
        <f>SUM(G33:L33)</f>
        <v>7102</v>
      </c>
    </row>
    <row r="34" spans="1:13" s="22" customFormat="1" ht="81">
      <c r="A34" s="107"/>
      <c r="B34" s="27" t="s">
        <v>62</v>
      </c>
      <c r="C34" s="98">
        <v>0.9</v>
      </c>
      <c r="D34" s="29"/>
      <c r="E34" s="29" t="s">
        <v>30</v>
      </c>
      <c r="F34" s="29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30">
        <v>100</v>
      </c>
      <c r="M34" s="30">
        <v>100</v>
      </c>
    </row>
    <row r="35" spans="1:13" ht="60.75">
      <c r="A35" s="107"/>
      <c r="B35" s="27" t="s">
        <v>63</v>
      </c>
      <c r="C35" s="28">
        <v>0.1</v>
      </c>
      <c r="D35" s="63"/>
      <c r="E35" s="29" t="s">
        <v>64</v>
      </c>
      <c r="F35" s="27"/>
      <c r="G35" s="30">
        <v>30</v>
      </c>
      <c r="H35" s="30">
        <v>32</v>
      </c>
      <c r="I35" s="30">
        <v>32</v>
      </c>
      <c r="J35" s="30">
        <v>34</v>
      </c>
      <c r="K35" s="30">
        <v>35</v>
      </c>
      <c r="L35" s="30">
        <v>35</v>
      </c>
      <c r="M35" s="30">
        <v>35</v>
      </c>
    </row>
    <row r="36" spans="1:13" ht="60.75">
      <c r="A36" s="12" t="s">
        <v>65</v>
      </c>
      <c r="B36" s="57" t="s">
        <v>66</v>
      </c>
      <c r="C36" s="8"/>
      <c r="D36" s="68" t="s">
        <v>11</v>
      </c>
      <c r="E36" s="4" t="s">
        <v>12</v>
      </c>
      <c r="F36" s="10" t="s">
        <v>13</v>
      </c>
      <c r="G36" s="99">
        <f aca="true" t="shared" si="3" ref="G36:L36">SUM(G37,G41,G45)</f>
        <v>18881</v>
      </c>
      <c r="H36" s="99">
        <f t="shared" si="3"/>
        <v>19700</v>
      </c>
      <c r="I36" s="99">
        <f t="shared" si="3"/>
        <v>21943.7</v>
      </c>
      <c r="J36" s="99">
        <f t="shared" si="3"/>
        <v>22571</v>
      </c>
      <c r="K36" s="99">
        <f t="shared" si="3"/>
        <v>25200</v>
      </c>
      <c r="L36" s="99">
        <f t="shared" si="3"/>
        <v>25200</v>
      </c>
      <c r="M36" s="11">
        <f>SUM(G36:L36)</f>
        <v>133495.7</v>
      </c>
    </row>
    <row r="37" spans="1:13" ht="40.5" customHeight="1">
      <c r="A37" s="107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11">
        <v>18181</v>
      </c>
      <c r="H37" s="11">
        <v>18200</v>
      </c>
      <c r="I37" s="11">
        <v>20532.4</v>
      </c>
      <c r="J37" s="100">
        <v>20700</v>
      </c>
      <c r="K37" s="11">
        <v>21700</v>
      </c>
      <c r="L37" s="11">
        <v>21700</v>
      </c>
      <c r="M37" s="11">
        <f>SUM(G37:L37)</f>
        <v>121013.4</v>
      </c>
    </row>
    <row r="38" spans="1:13" s="22" customFormat="1" ht="40.5">
      <c r="A38" s="107"/>
      <c r="B38" s="65" t="s">
        <v>69</v>
      </c>
      <c r="C38" s="66">
        <v>0.25</v>
      </c>
      <c r="D38" s="63"/>
      <c r="E38" s="67" t="s">
        <v>70</v>
      </c>
      <c r="F38" s="27"/>
      <c r="G38" s="21">
        <v>52.3</v>
      </c>
      <c r="H38" s="21">
        <v>52.4</v>
      </c>
      <c r="I38" s="21">
        <v>52.5</v>
      </c>
      <c r="J38" s="21">
        <v>52.6</v>
      </c>
      <c r="K38" s="21">
        <v>52.7</v>
      </c>
      <c r="L38" s="21">
        <v>52.8</v>
      </c>
      <c r="M38" s="21">
        <v>52.8</v>
      </c>
    </row>
    <row r="39" spans="1:13" ht="60.75">
      <c r="A39" s="107"/>
      <c r="B39" s="65" t="s">
        <v>71</v>
      </c>
      <c r="C39" s="66">
        <v>0.25</v>
      </c>
      <c r="D39" s="63"/>
      <c r="E39" s="67" t="s">
        <v>72</v>
      </c>
      <c r="F39" s="27"/>
      <c r="G39" s="20">
        <v>600</v>
      </c>
      <c r="H39" s="20">
        <v>660</v>
      </c>
      <c r="I39" s="20">
        <v>660</v>
      </c>
      <c r="J39" s="20">
        <v>665</v>
      </c>
      <c r="K39" s="20">
        <v>665</v>
      </c>
      <c r="L39" s="20">
        <v>670</v>
      </c>
      <c r="M39" s="20">
        <v>670</v>
      </c>
    </row>
    <row r="40" spans="1:13" ht="40.5">
      <c r="A40" s="69"/>
      <c r="B40" s="70" t="s">
        <v>73</v>
      </c>
      <c r="C40" s="28">
        <v>0.5</v>
      </c>
      <c r="D40" s="63"/>
      <c r="E40" s="29" t="s">
        <v>72</v>
      </c>
      <c r="F40" s="27"/>
      <c r="G40" s="20">
        <v>52800</v>
      </c>
      <c r="H40" s="20">
        <v>53000</v>
      </c>
      <c r="I40" s="20">
        <v>53200</v>
      </c>
      <c r="J40" s="20">
        <v>53400</v>
      </c>
      <c r="K40" s="20">
        <v>53600</v>
      </c>
      <c r="L40" s="20">
        <v>53800</v>
      </c>
      <c r="M40" s="20">
        <v>53800</v>
      </c>
    </row>
    <row r="41" spans="1:13" ht="8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11">
        <v>700</v>
      </c>
      <c r="H41" s="11">
        <v>1500</v>
      </c>
      <c r="I41" s="11">
        <v>220</v>
      </c>
      <c r="J41" s="100">
        <v>730</v>
      </c>
      <c r="K41" s="11">
        <v>3500</v>
      </c>
      <c r="L41" s="11">
        <v>3500</v>
      </c>
      <c r="M41" s="11">
        <f>SUM(G41:L41)</f>
        <v>10150</v>
      </c>
    </row>
    <row r="42" spans="1:13" s="22" customFormat="1" ht="60.75">
      <c r="A42" s="71"/>
      <c r="B42" s="72" t="s">
        <v>76</v>
      </c>
      <c r="C42" s="73">
        <v>0.5</v>
      </c>
      <c r="D42" s="74"/>
      <c r="E42" s="69" t="s">
        <v>30</v>
      </c>
      <c r="F42" s="75"/>
      <c r="G42" s="76">
        <v>100</v>
      </c>
      <c r="H42" s="76">
        <v>100</v>
      </c>
      <c r="I42" s="76">
        <v>100</v>
      </c>
      <c r="J42" s="76">
        <v>100</v>
      </c>
      <c r="K42" s="76">
        <v>100</v>
      </c>
      <c r="L42" s="76">
        <v>100</v>
      </c>
      <c r="M42" s="76">
        <v>100</v>
      </c>
    </row>
    <row r="43" spans="1:13" ht="45" customHeight="1">
      <c r="A43" s="71"/>
      <c r="B43" s="65" t="s">
        <v>77</v>
      </c>
      <c r="C43" s="66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7"/>
      <c r="B44" s="70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>
      <c r="A45" s="78" t="s">
        <v>79</v>
      </c>
      <c r="B45" s="7" t="s">
        <v>80</v>
      </c>
      <c r="C45" s="79"/>
      <c r="D45" s="68">
        <v>2017</v>
      </c>
      <c r="E45" s="4" t="s">
        <v>12</v>
      </c>
      <c r="F45" s="27"/>
      <c r="G45" s="20"/>
      <c r="H45" s="20"/>
      <c r="I45" s="11">
        <v>1191.3</v>
      </c>
      <c r="J45" s="100">
        <v>1141</v>
      </c>
      <c r="K45" s="80">
        <v>0</v>
      </c>
      <c r="L45" s="80">
        <v>0</v>
      </c>
      <c r="M45" s="11">
        <f>SUM(G45:L45)</f>
        <v>2332.3</v>
      </c>
    </row>
    <row r="46" spans="1:13" ht="101.25">
      <c r="A46" s="6" t="s">
        <v>81</v>
      </c>
      <c r="B46" s="57" t="s">
        <v>82</v>
      </c>
      <c r="C46" s="8"/>
      <c r="D46" s="68" t="s">
        <v>11</v>
      </c>
      <c r="E46" s="4" t="s">
        <v>12</v>
      </c>
      <c r="F46" s="10" t="s">
        <v>13</v>
      </c>
      <c r="G46" s="99">
        <f aca="true" t="shared" si="4" ref="G46:L46">SUM(G47,G48,G52)</f>
        <v>86635.2</v>
      </c>
      <c r="H46" s="99">
        <f t="shared" si="4"/>
        <v>85531</v>
      </c>
      <c r="I46" s="99">
        <f t="shared" si="4"/>
        <v>83901.8</v>
      </c>
      <c r="J46" s="99">
        <f t="shared" si="4"/>
        <v>94236.7</v>
      </c>
      <c r="K46" s="99">
        <f t="shared" si="4"/>
        <v>103344</v>
      </c>
      <c r="L46" s="99">
        <f t="shared" si="4"/>
        <v>97464</v>
      </c>
      <c r="M46" s="99">
        <f>SUM(G46:L46)</f>
        <v>551112.7</v>
      </c>
    </row>
    <row r="47" spans="1:13" ht="60.75" customHeight="1">
      <c r="A47" s="105" t="s">
        <v>83</v>
      </c>
      <c r="B47" s="108" t="s">
        <v>84</v>
      </c>
      <c r="C47" s="106"/>
      <c r="D47" s="105" t="s">
        <v>11</v>
      </c>
      <c r="E47" s="105" t="s">
        <v>12</v>
      </c>
      <c r="F47" s="10" t="s">
        <v>16</v>
      </c>
      <c r="G47" s="11">
        <v>83740</v>
      </c>
      <c r="H47" s="11">
        <v>83740</v>
      </c>
      <c r="I47" s="11">
        <v>82901.8</v>
      </c>
      <c r="J47" s="100">
        <v>93101.7</v>
      </c>
      <c r="K47" s="11">
        <v>96464</v>
      </c>
      <c r="L47" s="11">
        <v>96464</v>
      </c>
      <c r="M47" s="11">
        <f>SUM(G47:L47)</f>
        <v>536411.5</v>
      </c>
    </row>
    <row r="48" spans="1:13" ht="20.25">
      <c r="A48" s="105"/>
      <c r="B48" s="108"/>
      <c r="C48" s="106"/>
      <c r="D48" s="105"/>
      <c r="E48" s="105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5880</v>
      </c>
      <c r="L48" s="11">
        <v>0</v>
      </c>
      <c r="M48" s="11">
        <f>SUM(G48:L48)</f>
        <v>6015</v>
      </c>
    </row>
    <row r="49" spans="1:13" s="22" customFormat="1" ht="39.75" customHeight="1">
      <c r="A49" s="105"/>
      <c r="B49" s="65" t="s">
        <v>86</v>
      </c>
      <c r="C49" s="66">
        <v>0.5</v>
      </c>
      <c r="D49" s="63"/>
      <c r="E49" s="67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40.5">
      <c r="A50" s="105"/>
      <c r="B50" s="70" t="s">
        <v>87</v>
      </c>
      <c r="C50" s="28">
        <v>0.25</v>
      </c>
      <c r="D50" s="63"/>
      <c r="E50" s="67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05"/>
      <c r="B51" s="65" t="s">
        <v>88</v>
      </c>
      <c r="C51" s="66">
        <v>0.25</v>
      </c>
      <c r="D51" s="63"/>
      <c r="E51" s="67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" customHeight="1">
      <c r="A52" s="111" t="s">
        <v>89</v>
      </c>
      <c r="B52" s="107" t="s">
        <v>90</v>
      </c>
      <c r="C52" s="114"/>
      <c r="D52" s="107" t="s">
        <v>11</v>
      </c>
      <c r="E52" s="107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100">
        <v>1000</v>
      </c>
      <c r="K52" s="11">
        <v>1000</v>
      </c>
      <c r="L52" s="11">
        <v>1000</v>
      </c>
      <c r="M52" s="11">
        <f>SUM(G52:L52)</f>
        <v>8686.2</v>
      </c>
    </row>
    <row r="53" spans="1:13" ht="20.25">
      <c r="A53" s="111"/>
      <c r="B53" s="113"/>
      <c r="C53" s="115"/>
      <c r="D53" s="113"/>
      <c r="E53" s="113"/>
      <c r="F53" s="10" t="s">
        <v>85</v>
      </c>
      <c r="G53" s="60"/>
      <c r="H53" s="11"/>
      <c r="I53" s="11"/>
      <c r="J53" s="100"/>
      <c r="K53" s="11">
        <v>5880</v>
      </c>
      <c r="L53" s="11"/>
      <c r="M53" s="11"/>
    </row>
    <row r="54" spans="1:13" ht="81">
      <c r="A54" s="111"/>
      <c r="B54" s="16" t="s">
        <v>91</v>
      </c>
      <c r="C54" s="17">
        <v>0.5</v>
      </c>
      <c r="D54" s="4"/>
      <c r="E54" s="67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99.75" customHeight="1">
      <c r="A55" s="111"/>
      <c r="B55" s="16" t="s">
        <v>92</v>
      </c>
      <c r="C55" s="17">
        <v>0.5</v>
      </c>
      <c r="D55" s="59"/>
      <c r="E55" s="29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82.5" customHeight="1">
      <c r="A56" s="6" t="s">
        <v>93</v>
      </c>
      <c r="B56" s="57" t="s">
        <v>94</v>
      </c>
      <c r="C56" s="8"/>
      <c r="D56" s="68" t="s">
        <v>11</v>
      </c>
      <c r="E56" s="4" t="s">
        <v>12</v>
      </c>
      <c r="F56" s="10" t="s">
        <v>13</v>
      </c>
      <c r="G56" s="99">
        <f aca="true" t="shared" si="5" ref="G56:L56">SUM(G57,G59,G60)</f>
        <v>18260.6</v>
      </c>
      <c r="H56" s="99">
        <f t="shared" si="5"/>
        <v>17466</v>
      </c>
      <c r="I56" s="99">
        <f t="shared" si="5"/>
        <v>19220.8</v>
      </c>
      <c r="J56" s="99">
        <f t="shared" si="5"/>
        <v>39996.700000000004</v>
      </c>
      <c r="K56" s="99">
        <f t="shared" si="5"/>
        <v>39843</v>
      </c>
      <c r="L56" s="99">
        <f t="shared" si="5"/>
        <v>39843</v>
      </c>
      <c r="M56" s="99">
        <f>SUM(G56:L56)</f>
        <v>174630.1</v>
      </c>
    </row>
    <row r="57" spans="1:13" ht="60.75">
      <c r="A57" s="4" t="s">
        <v>95</v>
      </c>
      <c r="B57" s="24" t="s">
        <v>96</v>
      </c>
      <c r="C57" s="5"/>
      <c r="D57" s="4" t="s">
        <v>11</v>
      </c>
      <c r="E57" s="4" t="s">
        <v>12</v>
      </c>
      <c r="F57" s="59" t="s">
        <v>16</v>
      </c>
      <c r="G57" s="11">
        <v>3646.5</v>
      </c>
      <c r="H57" s="11">
        <v>3859.2</v>
      </c>
      <c r="I57" s="11">
        <v>4132</v>
      </c>
      <c r="J57" s="100">
        <v>5365.8</v>
      </c>
      <c r="K57" s="11">
        <v>4843</v>
      </c>
      <c r="L57" s="11">
        <v>4843</v>
      </c>
      <c r="M57" s="11">
        <f>SUM(G57:L57)</f>
        <v>26689.5</v>
      </c>
    </row>
    <row r="58" spans="1:13" s="85" customFormat="1" ht="78.75" customHeight="1">
      <c r="A58" s="77"/>
      <c r="B58" s="81" t="s">
        <v>97</v>
      </c>
      <c r="C58" s="73">
        <v>1</v>
      </c>
      <c r="D58" s="82"/>
      <c r="E58" s="73" t="s">
        <v>98</v>
      </c>
      <c r="F58" s="82"/>
      <c r="G58" s="83">
        <v>12</v>
      </c>
      <c r="H58" s="83">
        <v>12</v>
      </c>
      <c r="I58" s="84">
        <v>12</v>
      </c>
      <c r="J58" s="83">
        <v>12</v>
      </c>
      <c r="K58" s="83">
        <v>12</v>
      </c>
      <c r="L58" s="83">
        <v>12</v>
      </c>
      <c r="M58" s="83">
        <v>12</v>
      </c>
    </row>
    <row r="59" spans="1:13" ht="52.5" customHeight="1">
      <c r="A59" s="112" t="s">
        <v>99</v>
      </c>
      <c r="B59" s="108" t="s">
        <v>100</v>
      </c>
      <c r="C59" s="106"/>
      <c r="D59" s="105" t="s">
        <v>11</v>
      </c>
      <c r="E59" s="106" t="s">
        <v>12</v>
      </c>
      <c r="F59" s="59" t="s">
        <v>16</v>
      </c>
      <c r="G59" s="11">
        <v>14614.1</v>
      </c>
      <c r="H59" s="11">
        <v>13606.8</v>
      </c>
      <c r="I59" s="11">
        <v>15088.8</v>
      </c>
      <c r="J59" s="100">
        <v>33540.9</v>
      </c>
      <c r="K59" s="11">
        <v>35000</v>
      </c>
      <c r="L59" s="11">
        <v>35000</v>
      </c>
      <c r="M59" s="11">
        <f>SUM(G59:L59)</f>
        <v>146850.6</v>
      </c>
    </row>
    <row r="60" spans="1:13" ht="47.25" customHeight="1">
      <c r="A60" s="112"/>
      <c r="B60" s="108"/>
      <c r="C60" s="106"/>
      <c r="D60" s="105"/>
      <c r="E60" s="106"/>
      <c r="F60" s="86" t="s">
        <v>85</v>
      </c>
      <c r="G60" s="87">
        <v>0</v>
      </c>
      <c r="H60" s="87">
        <v>0</v>
      </c>
      <c r="I60" s="87">
        <v>0</v>
      </c>
      <c r="J60" s="87">
        <v>1090</v>
      </c>
      <c r="K60" s="87">
        <v>0</v>
      </c>
      <c r="L60" s="87">
        <v>0</v>
      </c>
      <c r="M60" s="87">
        <f>SUM(G60:L60)</f>
        <v>1090</v>
      </c>
    </row>
    <row r="61" spans="1:13" s="85" customFormat="1" ht="40.5" customHeight="1">
      <c r="A61" s="112"/>
      <c r="B61" s="110" t="s">
        <v>101</v>
      </c>
      <c r="C61" s="109">
        <v>1</v>
      </c>
      <c r="D61" s="109"/>
      <c r="E61" s="110" t="s">
        <v>30</v>
      </c>
      <c r="F61" s="110"/>
      <c r="G61" s="116">
        <v>100</v>
      </c>
      <c r="H61" s="116">
        <v>100</v>
      </c>
      <c r="I61" s="117">
        <v>100</v>
      </c>
      <c r="J61" s="116">
        <v>100</v>
      </c>
      <c r="K61" s="116">
        <v>100</v>
      </c>
      <c r="L61" s="116">
        <v>100</v>
      </c>
      <c r="M61" s="116">
        <v>100</v>
      </c>
    </row>
    <row r="62" spans="1:13" s="88" customFormat="1" ht="17.25" customHeight="1">
      <c r="A62" s="112"/>
      <c r="B62" s="110"/>
      <c r="C62" s="109"/>
      <c r="D62" s="109"/>
      <c r="E62" s="110"/>
      <c r="F62" s="110"/>
      <c r="G62" s="116"/>
      <c r="H62" s="116"/>
      <c r="I62" s="117"/>
      <c r="J62" s="116"/>
      <c r="K62" s="116"/>
      <c r="L62" s="116"/>
      <c r="M62" s="116"/>
    </row>
    <row r="63" spans="1:13" s="89" customFormat="1" ht="37.5" customHeight="1">
      <c r="A63" s="112"/>
      <c r="B63" s="108"/>
      <c r="C63" s="106"/>
      <c r="D63" s="106"/>
      <c r="E63" s="106" t="s">
        <v>102</v>
      </c>
      <c r="F63" s="10" t="s">
        <v>16</v>
      </c>
      <c r="G63" s="60">
        <v>262430.2</v>
      </c>
      <c r="H63" s="60">
        <v>258206.2</v>
      </c>
      <c r="I63" s="60">
        <f>SUM(I6,I29,I33,I36,I46,I56)</f>
        <v>275090.7</v>
      </c>
      <c r="J63" s="60">
        <f>SUM(J6,J28,J36,J47,J52,J57,J59)</f>
        <v>311584.9</v>
      </c>
      <c r="K63" s="60">
        <f>SUM(K6,K28,K36,K46,K56)</f>
        <v>323479</v>
      </c>
      <c r="L63" s="60">
        <f>SUM(L6,L28,L36,L46,L56)</f>
        <v>317599</v>
      </c>
      <c r="M63" s="60">
        <f>SUM(G63:L63)</f>
        <v>1748390</v>
      </c>
    </row>
    <row r="64" spans="1:13" ht="37.5" customHeight="1">
      <c r="A64" s="112"/>
      <c r="B64" s="108"/>
      <c r="C64" s="106"/>
      <c r="D64" s="106"/>
      <c r="E64" s="106"/>
      <c r="F64" s="10" t="s">
        <v>85</v>
      </c>
      <c r="G64" s="60">
        <v>0</v>
      </c>
      <c r="H64" s="60">
        <v>0</v>
      </c>
      <c r="I64" s="60">
        <v>0</v>
      </c>
      <c r="J64" s="60">
        <v>1225</v>
      </c>
      <c r="K64" s="60">
        <v>0</v>
      </c>
      <c r="L64" s="60">
        <v>0</v>
      </c>
      <c r="M64" s="60">
        <v>1225</v>
      </c>
    </row>
    <row r="65" spans="1:13" ht="37.5" customHeight="1">
      <c r="A65" s="112"/>
      <c r="B65" s="108"/>
      <c r="C65" s="106"/>
      <c r="D65" s="106"/>
      <c r="E65" s="106"/>
      <c r="F65" s="10" t="s">
        <v>56</v>
      </c>
      <c r="G65" s="60">
        <v>7.9</v>
      </c>
      <c r="H65" s="60">
        <v>7.9</v>
      </c>
      <c r="I65" s="60">
        <v>6.6</v>
      </c>
      <c r="J65" s="60">
        <v>0</v>
      </c>
      <c r="K65" s="60">
        <v>0</v>
      </c>
      <c r="L65" s="60">
        <v>0</v>
      </c>
      <c r="M65" s="60">
        <f>SUM(G65:L65)</f>
        <v>22.4</v>
      </c>
    </row>
    <row r="66" spans="1:13" s="94" customFormat="1" ht="42.75" customHeight="1">
      <c r="A66" s="90"/>
      <c r="B66" s="90" t="s">
        <v>103</v>
      </c>
      <c r="C66" s="91"/>
      <c r="D66" s="92"/>
      <c r="E66" s="92" t="s">
        <v>102</v>
      </c>
      <c r="F66" s="90"/>
      <c r="G66" s="93">
        <f>G56+G46+G36+G28+G6</f>
        <v>262438.1</v>
      </c>
      <c r="H66" s="93">
        <f>SUM(H6,H28,H36,H46,H56)</f>
        <v>258214.1</v>
      </c>
      <c r="I66" s="93">
        <f>I56+I46+I36+I28+I6</f>
        <v>275097.3</v>
      </c>
      <c r="J66" s="93">
        <f>J56+J46+J36+J28+J6</f>
        <v>312809.89999999997</v>
      </c>
      <c r="K66" s="93">
        <f>K56+K46+K36+K28+K6</f>
        <v>323479</v>
      </c>
      <c r="L66" s="93">
        <f>L56+L46+L36+L28+L6</f>
        <v>317599</v>
      </c>
      <c r="M66" s="93">
        <f>SUM(G66:L66)</f>
        <v>1749637.4</v>
      </c>
    </row>
    <row r="67" ht="12.75">
      <c r="C67"/>
    </row>
    <row r="69" spans="2:9" s="41" customFormat="1" ht="18">
      <c r="B69" s="95"/>
      <c r="C69" s="96"/>
      <c r="D69" s="56"/>
      <c r="E69" s="56"/>
      <c r="F69" s="56"/>
      <c r="I69"/>
    </row>
  </sheetData>
  <sheetProtection/>
  <mergeCells count="50">
    <mergeCell ref="K61:K62"/>
    <mergeCell ref="L61:L62"/>
    <mergeCell ref="M61:M62"/>
    <mergeCell ref="A63:A65"/>
    <mergeCell ref="B63:B65"/>
    <mergeCell ref="C63:C65"/>
    <mergeCell ref="D63:D65"/>
    <mergeCell ref="E63:E65"/>
    <mergeCell ref="F61:F62"/>
    <mergeCell ref="G61:G62"/>
    <mergeCell ref="H61:H62"/>
    <mergeCell ref="I61:I62"/>
    <mergeCell ref="J61:J62"/>
    <mergeCell ref="A61:A62"/>
    <mergeCell ref="B61:B62"/>
    <mergeCell ref="C61:C62"/>
    <mergeCell ref="D61:D62"/>
    <mergeCell ref="E61:E62"/>
    <mergeCell ref="D47:D48"/>
    <mergeCell ref="E47:E48"/>
    <mergeCell ref="A52:A55"/>
    <mergeCell ref="A59:A60"/>
    <mergeCell ref="B59:B60"/>
    <mergeCell ref="C59:C60"/>
    <mergeCell ref="D59:D60"/>
    <mergeCell ref="E59:E60"/>
    <mergeCell ref="B52:B53"/>
    <mergeCell ref="C52:C53"/>
    <mergeCell ref="D52:D53"/>
    <mergeCell ref="E52:E53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2018-10-18T07:57:23Z</cp:lastPrinted>
  <dcterms:created xsi:type="dcterms:W3CDTF">2014-08-21T11:38:20Z</dcterms:created>
  <dcterms:modified xsi:type="dcterms:W3CDTF">2018-12-21T05:31:36Z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